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teban\Desktop\TT 2021\Rankin\Veteranos\Primer\"/>
    </mc:Choice>
  </mc:AlternateContent>
  <xr:revisionPtr revIDLastSave="0" documentId="13_ncr:1_{B7FDB59F-58DE-41E3-8BB6-D03312BD3ACC}" xr6:coauthVersionLast="46" xr6:coauthVersionMax="46" xr10:uidLastSave="{00000000-0000-0000-0000-000000000000}"/>
  <bookViews>
    <workbookView xWindow="-120" yWindow="-120" windowWidth="29040" windowHeight="15840" activeTab="4" xr2:uid="{00000000-000D-0000-FFFF-FFFF00000000}"/>
  </bookViews>
  <sheets>
    <sheet name="Inscripcion" sheetId="1" r:id="rId1"/>
    <sheet name="Grupo 1 (A) (2)" sheetId="7" r:id="rId2"/>
    <sheet name="Grupo 2 (B)N" sheetId="2" r:id="rId3"/>
    <sheet name="Rifa" sheetId="4" r:id="rId4"/>
    <sheet name="Llave" sheetId="5" r:id="rId5"/>
    <sheet name="Hoja1" sheetId="6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7" l="1"/>
  <c r="G14" i="7"/>
  <c r="F13" i="7"/>
  <c r="F14" i="7"/>
  <c r="E13" i="7"/>
  <c r="E14" i="7"/>
  <c r="G12" i="7"/>
  <c r="F12" i="7"/>
  <c r="E12" i="7"/>
  <c r="D13" i="7"/>
  <c r="D22" i="7" s="1"/>
  <c r="D14" i="7"/>
  <c r="D23" i="7" s="1"/>
  <c r="D12" i="7"/>
  <c r="D18" i="7" s="1"/>
  <c r="D20" i="7" l="1"/>
  <c r="D21" i="7"/>
  <c r="D19" i="7"/>
  <c r="W17" i="5" l="1"/>
  <c r="V17" i="5"/>
  <c r="U17" i="5"/>
  <c r="T17" i="5"/>
  <c r="W16" i="5"/>
  <c r="V16" i="5"/>
  <c r="U16" i="5"/>
  <c r="T16" i="5"/>
  <c r="W15" i="5"/>
  <c r="U15" i="5"/>
  <c r="T15" i="5"/>
  <c r="W14" i="5"/>
  <c r="U14" i="5"/>
  <c r="T14" i="5"/>
  <c r="D12" i="5"/>
  <c r="E12" i="5" s="1"/>
  <c r="W11" i="5"/>
  <c r="V11" i="5"/>
  <c r="X11" i="5" s="1"/>
  <c r="X17" i="5" s="1"/>
  <c r="U11" i="5"/>
  <c r="T11" i="5"/>
  <c r="D11" i="5"/>
  <c r="F11" i="5" s="1"/>
  <c r="W10" i="5"/>
  <c r="V10" i="5"/>
  <c r="X10" i="5" s="1"/>
  <c r="X16" i="5" s="1"/>
  <c r="U10" i="5"/>
  <c r="T10" i="5"/>
  <c r="D10" i="5"/>
  <c r="E10" i="5" s="1"/>
  <c r="W9" i="5"/>
  <c r="X9" i="5"/>
  <c r="X15" i="5" s="1"/>
  <c r="U9" i="5"/>
  <c r="T9" i="5"/>
  <c r="D9" i="5"/>
  <c r="E9" i="5" s="1"/>
  <c r="W8" i="5"/>
  <c r="V8" i="5"/>
  <c r="D13" i="5" s="1"/>
  <c r="U8" i="5"/>
  <c r="T8" i="5"/>
  <c r="D8" i="5"/>
  <c r="E8" i="5" s="1"/>
  <c r="G15" i="2"/>
  <c r="F15" i="2"/>
  <c r="E15" i="2"/>
  <c r="D15" i="2"/>
  <c r="D20" i="2" s="1"/>
  <c r="D25" i="2" s="1"/>
  <c r="G14" i="2"/>
  <c r="F14" i="2"/>
  <c r="E14" i="2"/>
  <c r="D14" i="2"/>
  <c r="D19" i="2" s="1"/>
  <c r="D24" i="2" s="1"/>
  <c r="D29" i="2" s="1"/>
  <c r="G13" i="2"/>
  <c r="F13" i="2"/>
  <c r="E13" i="2"/>
  <c r="D13" i="2"/>
  <c r="D21" i="2" s="1"/>
  <c r="G12" i="2"/>
  <c r="F12" i="2"/>
  <c r="E12" i="2"/>
  <c r="D12" i="2"/>
  <c r="D26" i="2" s="1"/>
  <c r="F13" i="5" l="1"/>
  <c r="E13" i="5"/>
  <c r="D18" i="2"/>
  <c r="D22" i="2"/>
  <c r="D23" i="2"/>
  <c r="D27" i="2"/>
  <c r="E11" i="5"/>
  <c r="D28" i="2"/>
  <c r="F8" i="5"/>
  <c r="F9" i="5"/>
  <c r="F10" i="5"/>
  <c r="F12" i="5"/>
  <c r="D14" i="5"/>
  <c r="D15" i="5"/>
  <c r="X8" i="5"/>
  <c r="X14" i="5" s="1"/>
  <c r="E15" i="5" l="1"/>
  <c r="F15" i="5"/>
  <c r="E14" i="5"/>
  <c r="F14" i="5"/>
</calcChain>
</file>

<file path=xl/sharedStrings.xml><?xml version="1.0" encoding="utf-8"?>
<sst xmlns="http://schemas.openxmlformats.org/spreadsheetml/2006/main" count="156" uniqueCount="94">
  <si>
    <t>1er Ranking Veteranos 2021</t>
  </si>
  <si>
    <t>REPORTE DE INSCRIPCION PARA 65+</t>
  </si>
  <si>
    <t>CARNE</t>
  </si>
  <si>
    <t>NOMBRE</t>
  </si>
  <si>
    <t>CLUB</t>
  </si>
  <si>
    <t>RANKING</t>
  </si>
  <si>
    <t>PUNTOS</t>
  </si>
  <si>
    <t>San José</t>
  </si>
  <si>
    <t>Herbert Zamora Romero</t>
  </si>
  <si>
    <t>Jorge Simón Perez</t>
  </si>
  <si>
    <t>Santa Ana</t>
  </si>
  <si>
    <t>Rogelio Herra Badilla</t>
  </si>
  <si>
    <t>Gerardo Chacón Fonseca</t>
  </si>
  <si>
    <t>San Pedro</t>
  </si>
  <si>
    <t>Carlos Quiros Villalta</t>
  </si>
  <si>
    <t>San Jose</t>
  </si>
  <si>
    <t>Longino Soto Boucart</t>
  </si>
  <si>
    <t>Mora</t>
  </si>
  <si>
    <t>Luis Gerardo Barrantes Sanchun</t>
  </si>
  <si>
    <t>Puntarenas</t>
  </si>
  <si>
    <t>NUEVO AFILIADO</t>
  </si>
  <si>
    <t xml:space="preserve">Fecha: </t>
  </si>
  <si>
    <t>Categoría:</t>
  </si>
  <si>
    <t>Grupo nº</t>
  </si>
  <si>
    <t>Mesa nº</t>
  </si>
  <si>
    <t>Orden</t>
  </si>
  <si>
    <t>Carné</t>
  </si>
  <si>
    <t>Jugadores</t>
  </si>
  <si>
    <t>Lugar</t>
  </si>
  <si>
    <t>Ranking</t>
  </si>
  <si>
    <t>Puntos</t>
  </si>
  <si>
    <t xml:space="preserve">Partida </t>
  </si>
  <si>
    <t>Nº</t>
  </si>
  <si>
    <t>JUGADOR</t>
  </si>
  <si>
    <t>1º set</t>
  </si>
  <si>
    <t>2º set</t>
  </si>
  <si>
    <t>3º set</t>
  </si>
  <si>
    <t xml:space="preserve">Ganador </t>
  </si>
  <si>
    <t>Clasificados (# de carne)</t>
  </si>
  <si>
    <t>1º</t>
  </si>
  <si>
    <t>2º</t>
  </si>
  <si>
    <t>65+</t>
  </si>
  <si>
    <t>1 (A)</t>
  </si>
  <si>
    <t>2 (B)</t>
  </si>
  <si>
    <t>Pegue el resultado de la rifa abajo</t>
  </si>
  <si>
    <t>Posicion en la llave</t>
  </si>
  <si>
    <t>1A</t>
  </si>
  <si>
    <t>2B</t>
  </si>
  <si>
    <t>2A</t>
  </si>
  <si>
    <t>1B</t>
  </si>
  <si>
    <t xml:space="preserve">Llave final </t>
  </si>
  <si>
    <t>GANADORES DE GRUPO</t>
  </si>
  <si>
    <t>1st G1</t>
  </si>
  <si>
    <t>Gr</t>
  </si>
  <si>
    <t>2nd</t>
  </si>
  <si>
    <t>1C</t>
  </si>
  <si>
    <t>1st 3-4</t>
  </si>
  <si>
    <t>1D</t>
  </si>
  <si>
    <t>SEGUNDOS DE GRUPO</t>
  </si>
  <si>
    <t>1st G2</t>
  </si>
  <si>
    <t>2C</t>
  </si>
  <si>
    <t>2D</t>
  </si>
  <si>
    <t>-</t>
  </si>
  <si>
    <t xml:space="preserve"> </t>
  </si>
  <si>
    <t>30-39 G1</t>
  </si>
  <si>
    <t>30-39 G2</t>
  </si>
  <si>
    <t>30-39 G3</t>
  </si>
  <si>
    <t>30-39 G4</t>
  </si>
  <si>
    <t>30-39 1/4</t>
  </si>
  <si>
    <t>30-39 SEMI</t>
  </si>
  <si>
    <t>30-39 FINAL</t>
  </si>
  <si>
    <t>40-49 G1</t>
  </si>
  <si>
    <t>40-49 G2</t>
  </si>
  <si>
    <t>40-49 SEMI</t>
  </si>
  <si>
    <t>40-49 FINAL</t>
  </si>
  <si>
    <t>50-59 G1</t>
  </si>
  <si>
    <t>50-59 G2</t>
  </si>
  <si>
    <t>50-59 G3</t>
  </si>
  <si>
    <t>50-59 1/4</t>
  </si>
  <si>
    <t>50-59 SEMI</t>
  </si>
  <si>
    <t>50-59 FINAL</t>
  </si>
  <si>
    <t>60-64 R1</t>
  </si>
  <si>
    <t>60-64 R2</t>
  </si>
  <si>
    <t>60-64 R3</t>
  </si>
  <si>
    <t>60-64 R4</t>
  </si>
  <si>
    <t>60-64 R5</t>
  </si>
  <si>
    <t>FEM G1</t>
  </si>
  <si>
    <t>FEM G2</t>
  </si>
  <si>
    <t>FEM SEMI</t>
  </si>
  <si>
    <t>FEM FINAL</t>
  </si>
  <si>
    <t>Inicio</t>
  </si>
  <si>
    <t>Fin</t>
  </si>
  <si>
    <t>Fecha: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</si>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</sst>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5" x14ac:knownFonts="1">
    <font>
      <sz val="11"/>
      <color indexed="8"/>
      <name val="Calibri"/>
      <family val="2"/>
      <scheme val="minor"/>
    </font>
    <font>
      <b/>
      <sz val="13.5"/>
      <name val="MS Sans Serif"/>
      <family val="2"/>
    </font>
    <font>
      <b/>
      <sz val="13.5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b/>
      <sz val="12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sz val="16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9"/>
      <name val="Arial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2"/>
      <name val="MS Sans Serif"/>
      <family val="2"/>
    </font>
    <font>
      <b/>
      <sz val="14"/>
      <name val="MS Sans Serif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b/>
      <sz val="11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b/>
      <sz val="8"/>
      <name val="Arial Narrow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b/>
      <sz val="8"/>
      <color indexed="10"/>
      <name val="Arial Narrow"/>
      <family val="2"/>
    </font>
    <font>
      <sz val="8"/>
      <name val="Arial Narrow"/>
      <family val="2"/>
    </font>
    <font>
      <sz val="9"/>
      <name val="Arial"/>
      <family val="2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name val="Arial"/>
      <family val="2"/>
    </font>
    <font>
      <b/>
      <sz val="10"/>
      <name val="MS Sans Serif"/>
      <family val="2"/>
    </font>
    <font>
      <sz val="14"/>
      <name val="MS Sans Serif"/>
      <family val="2"/>
    </font>
    <font>
      <sz val="8"/>
      <name val="Arial"/>
      <family val="2"/>
    </font>
    <font>
      <sz val="8.5"/>
      <name val="MS Sans Serif"/>
      <family val="2"/>
    </font>
    <font>
      <b/>
      <sz val="11"/>
      <color indexed="8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none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0000"/>
        <bgColor indexed="64"/>
      </patternFill>
    </fill>
  </fills>
  <borders count="4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8" fillId="2" borderId="18"/>
  </cellStyleXfs>
  <cellXfs count="190">
    <xf numFmtId="0" fontId="0" fillId="0" borderId="0" xfId="0"/>
    <xf numFmtId="0" fontId="1" fillId="2" borderId="1" xfId="0" applyNumberFormat="1" applyFont="1" applyFill="1" applyBorder="1"/>
    <xf numFmtId="0" fontId="2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/>
    <xf numFmtId="14" fontId="4" fillId="2" borderId="1" xfId="0" applyNumberFormat="1" applyFont="1" applyFill="1" applyBorder="1"/>
    <xf numFmtId="0" fontId="5" fillId="2" borderId="1" xfId="0" applyNumberFormat="1" applyFont="1" applyFill="1" applyBorder="1"/>
    <xf numFmtId="0" fontId="6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/>
    </xf>
    <xf numFmtId="0" fontId="9" fillId="2" borderId="2" xfId="0" applyNumberFormat="1" applyFont="1" applyFill="1" applyBorder="1"/>
    <xf numFmtId="0" fontId="10" fillId="2" borderId="2" xfId="0" applyNumberFormat="1" applyFont="1" applyFill="1" applyBorder="1" applyAlignment="1" applyProtection="1">
      <alignment vertical="center"/>
    </xf>
    <xf numFmtId="0" fontId="11" fillId="2" borderId="2" xfId="0" applyNumberFormat="1" applyFont="1" applyFill="1" applyBorder="1" applyAlignment="1" applyProtection="1">
      <alignment vertical="center"/>
    </xf>
    <xf numFmtId="0" fontId="12" fillId="2" borderId="2" xfId="0" applyNumberFormat="1" applyFont="1" applyFill="1" applyBorder="1" applyAlignment="1">
      <alignment horizontal="center"/>
    </xf>
    <xf numFmtId="0" fontId="13" fillId="2" borderId="2" xfId="0" applyNumberFormat="1" applyFont="1" applyFill="1" applyBorder="1" applyAlignment="1">
      <alignment horizontal="center"/>
    </xf>
    <xf numFmtId="0" fontId="14" fillId="2" borderId="3" xfId="0" applyNumberFormat="1" applyFont="1" applyFill="1" applyBorder="1" applyAlignment="1">
      <alignment horizontal="center"/>
    </xf>
    <xf numFmtId="0" fontId="15" fillId="2" borderId="3" xfId="0" applyNumberFormat="1" applyFont="1" applyFill="1" applyBorder="1" applyAlignment="1">
      <alignment horizontal="center"/>
    </xf>
    <xf numFmtId="0" fontId="16" fillId="2" borderId="4" xfId="0" applyNumberFormat="1" applyFont="1" applyFill="1" applyBorder="1"/>
    <xf numFmtId="0" fontId="17" fillId="2" borderId="2" xfId="0" applyNumberFormat="1" applyFont="1" applyFill="1" applyBorder="1"/>
    <xf numFmtId="0" fontId="18" fillId="2" borderId="2" xfId="0" applyNumberFormat="1" applyFont="1" applyFill="1" applyBorder="1"/>
    <xf numFmtId="0" fontId="19" fillId="2" borderId="3" xfId="0" applyNumberFormat="1" applyFont="1" applyFill="1" applyBorder="1"/>
    <xf numFmtId="0" fontId="20" fillId="2" borderId="5" xfId="0" applyNumberFormat="1" applyFont="1" applyFill="1" applyBorder="1" applyAlignment="1">
      <alignment horizontal="center"/>
    </xf>
    <xf numFmtId="0" fontId="21" fillId="2" borderId="5" xfId="0" applyNumberFormat="1" applyFont="1" applyFill="1" applyBorder="1"/>
    <xf numFmtId="0" fontId="22" fillId="2" borderId="6" xfId="0" applyNumberFormat="1" applyFont="1" applyFill="1" applyBorder="1"/>
    <xf numFmtId="0" fontId="23" fillId="2" borderId="2" xfId="0" applyNumberFormat="1" applyFont="1" applyFill="1" applyBorder="1"/>
    <xf numFmtId="14" fontId="24" fillId="0" borderId="0" xfId="0" applyNumberFormat="1" applyFont="1"/>
    <xf numFmtId="0" fontId="25" fillId="2" borderId="1" xfId="0" applyNumberFormat="1" applyFont="1" applyFill="1" applyBorder="1"/>
    <xf numFmtId="0" fontId="26" fillId="2" borderId="1" xfId="0" applyNumberFormat="1" applyFont="1" applyFill="1" applyBorder="1" applyAlignment="1">
      <alignment horizontal="center"/>
    </xf>
    <xf numFmtId="0" fontId="27" fillId="2" borderId="1" xfId="0" applyNumberFormat="1" applyFont="1" applyFill="1" applyBorder="1"/>
    <xf numFmtId="0" fontId="28" fillId="2" borderId="1" xfId="0" applyNumberFormat="1" applyFont="1" applyFill="1" applyBorder="1"/>
    <xf numFmtId="0" fontId="29" fillId="2" borderId="1" xfId="0" applyNumberFormat="1" applyFont="1" applyFill="1" applyBorder="1" applyAlignment="1" applyProtection="1">
      <alignment vertical="center"/>
    </xf>
    <xf numFmtId="0" fontId="30" fillId="3" borderId="1" xfId="0" applyNumberFormat="1" applyFont="1" applyFill="1" applyBorder="1" applyAlignment="1" applyProtection="1">
      <alignment horizontal="center" vertical="center"/>
    </xf>
    <xf numFmtId="0" fontId="40" fillId="5" borderId="15" xfId="0" applyNumberFormat="1" applyFont="1" applyFill="1" applyBorder="1" applyAlignment="1" applyProtection="1">
      <alignment horizontal="center" vertical="center"/>
    </xf>
    <xf numFmtId="0" fontId="41" fillId="2" borderId="2" xfId="0" applyNumberFormat="1" applyFont="1" applyFill="1" applyBorder="1" applyAlignment="1" applyProtection="1">
      <alignment horizontal="center" vertical="center"/>
    </xf>
    <xf numFmtId="0" fontId="42" fillId="6" borderId="8" xfId="0" applyNumberFormat="1" applyFont="1" applyFill="1" applyBorder="1" applyAlignment="1" applyProtection="1">
      <alignment horizontal="center" vertical="center"/>
    </xf>
    <xf numFmtId="0" fontId="43" fillId="7" borderId="16" xfId="0" applyNumberFormat="1" applyFont="1" applyFill="1" applyBorder="1" applyAlignment="1" applyProtection="1">
      <alignment vertical="center"/>
    </xf>
    <xf numFmtId="0" fontId="44" fillId="2" borderId="17" xfId="0" applyNumberFormat="1" applyFont="1" applyFill="1" applyBorder="1" applyAlignment="1" applyProtection="1">
      <alignment horizontal="left" vertical="center"/>
    </xf>
    <xf numFmtId="0" fontId="45" fillId="3" borderId="18" xfId="0" applyNumberFormat="1" applyFont="1" applyFill="1" applyBorder="1" applyAlignment="1" applyProtection="1">
      <alignment vertical="center"/>
    </xf>
    <xf numFmtId="0" fontId="46" fillId="5" borderId="19" xfId="0" applyNumberFormat="1" applyFont="1" applyFill="1" applyBorder="1" applyAlignment="1" applyProtection="1">
      <alignment horizontal="center" vertical="center"/>
    </xf>
    <xf numFmtId="0" fontId="47" fillId="5" borderId="16" xfId="0" applyNumberFormat="1" applyFont="1" applyFill="1" applyBorder="1" applyAlignment="1" applyProtection="1">
      <alignment horizontal="center" vertical="center"/>
    </xf>
    <xf numFmtId="0" fontId="48" fillId="2" borderId="16" xfId="0" applyNumberFormat="1" applyFont="1" applyFill="1" applyBorder="1" applyAlignment="1" applyProtection="1">
      <alignment horizontal="right" vertical="center"/>
      <protection locked="0"/>
    </xf>
    <xf numFmtId="0" fontId="49" fillId="2" borderId="16" xfId="0" applyNumberFormat="1" applyFont="1" applyFill="1" applyBorder="1" applyAlignment="1" applyProtection="1">
      <alignment vertical="center"/>
    </xf>
    <xf numFmtId="0" fontId="50" fillId="8" borderId="16" xfId="0" applyNumberFormat="1" applyFont="1" applyFill="1" applyBorder="1" applyAlignment="1" applyProtection="1">
      <alignment horizontal="center" vertical="center"/>
      <protection locked="0"/>
    </xf>
    <xf numFmtId="0" fontId="51" fillId="2" borderId="16" xfId="0" applyNumberFormat="1" applyFont="1" applyFill="1" applyBorder="1" applyAlignment="1" applyProtection="1">
      <alignment horizontal="center" vertical="center"/>
    </xf>
    <xf numFmtId="0" fontId="52" fillId="2" borderId="15" xfId="0" applyNumberFormat="1" applyFont="1" applyFill="1" applyBorder="1" applyAlignment="1" applyProtection="1">
      <alignment horizontal="center" vertical="center"/>
    </xf>
    <xf numFmtId="0" fontId="53" fillId="2" borderId="2" xfId="0" applyNumberFormat="1" applyFont="1" applyFill="1" applyBorder="1" applyAlignment="1" applyProtection="1">
      <alignment horizontal="center" vertical="center"/>
    </xf>
    <xf numFmtId="0" fontId="54" fillId="3" borderId="3" xfId="0" applyNumberFormat="1" applyFont="1" applyFill="1" applyBorder="1" applyAlignment="1" applyProtection="1">
      <alignment vertical="center"/>
    </xf>
    <xf numFmtId="0" fontId="55" fillId="5" borderId="20" xfId="0" applyNumberFormat="1" applyFont="1" applyFill="1" applyBorder="1" applyAlignment="1" applyProtection="1">
      <alignment horizontal="center" vertical="center"/>
    </xf>
    <xf numFmtId="0" fontId="56" fillId="5" borderId="21" xfId="0" applyNumberFormat="1" applyFont="1" applyFill="1" applyBorder="1" applyAlignment="1" applyProtection="1">
      <alignment horizontal="center" vertical="center"/>
    </xf>
    <xf numFmtId="0" fontId="57" fillId="5" borderId="17" xfId="0" applyNumberFormat="1" applyFont="1" applyFill="1" applyBorder="1" applyAlignment="1" applyProtection="1">
      <alignment horizontal="center" vertical="center"/>
    </xf>
    <xf numFmtId="0" fontId="58" fillId="2" borderId="17" xfId="0" applyNumberFormat="1" applyFont="1" applyFill="1" applyBorder="1" applyAlignment="1" applyProtection="1">
      <alignment horizontal="right" vertical="center"/>
      <protection locked="0"/>
    </xf>
    <xf numFmtId="0" fontId="59" fillId="3" borderId="5" xfId="0" applyNumberFormat="1" applyFont="1" applyFill="1" applyBorder="1" applyAlignment="1" applyProtection="1">
      <alignment vertical="center"/>
    </xf>
    <xf numFmtId="0" fontId="60" fillId="3" borderId="9" xfId="0" applyNumberFormat="1" applyFont="1" applyFill="1" applyBorder="1" applyAlignment="1" applyProtection="1">
      <alignment vertical="center"/>
    </xf>
    <xf numFmtId="0" fontId="61" fillId="9" borderId="20" xfId="0" applyNumberFormat="1" applyFont="1" applyFill="1" applyBorder="1" applyAlignment="1" applyProtection="1">
      <alignment horizontal="center" vertical="center"/>
    </xf>
    <xf numFmtId="0" fontId="62" fillId="9" borderId="21" xfId="0" applyNumberFormat="1" applyFont="1" applyFill="1" applyBorder="1" applyAlignment="1" applyProtection="1">
      <alignment horizontal="center" vertical="center"/>
    </xf>
    <xf numFmtId="0" fontId="63" fillId="9" borderId="17" xfId="0" applyNumberFormat="1" applyFont="1" applyFill="1" applyBorder="1" applyAlignment="1" applyProtection="1">
      <alignment horizontal="center" vertical="center"/>
    </xf>
    <xf numFmtId="0" fontId="64" fillId="3" borderId="1" xfId="0" applyNumberFormat="1" applyFont="1" applyFill="1" applyBorder="1" applyAlignment="1" applyProtection="1">
      <alignment horizontal="center" vertical="center"/>
      <protection locked="0"/>
    </xf>
    <xf numFmtId="0" fontId="65" fillId="9" borderId="22" xfId="0" applyNumberFormat="1" applyFont="1" applyFill="1" applyBorder="1" applyAlignment="1" applyProtection="1">
      <alignment horizontal="center" vertical="center"/>
    </xf>
    <xf numFmtId="0" fontId="66" fillId="2" borderId="23" xfId="0" applyNumberFormat="1" applyFont="1" applyFill="1" applyBorder="1" applyAlignment="1" applyProtection="1">
      <alignment horizontal="center" vertical="center"/>
    </xf>
    <xf numFmtId="0" fontId="67" fillId="6" borderId="24" xfId="0" applyNumberFormat="1" applyFont="1" applyFill="1" applyBorder="1" applyAlignment="1" applyProtection="1">
      <alignment horizontal="center" vertical="center"/>
    </xf>
    <xf numFmtId="0" fontId="68" fillId="2" borderId="24" xfId="0" applyNumberFormat="1" applyFont="1" applyFill="1" applyBorder="1" applyAlignment="1" applyProtection="1">
      <alignment vertical="center"/>
    </xf>
    <xf numFmtId="0" fontId="69" fillId="2" borderId="25" xfId="0" applyNumberFormat="1" applyFont="1" applyFill="1" applyBorder="1" applyAlignment="1" applyProtection="1">
      <alignment horizontal="left" vertical="center"/>
    </xf>
    <xf numFmtId="0" fontId="70" fillId="3" borderId="26" xfId="0" applyNumberFormat="1" applyFont="1" applyFill="1" applyBorder="1" applyAlignment="1" applyProtection="1">
      <alignment vertical="center"/>
    </xf>
    <xf numFmtId="0" fontId="71" fillId="9" borderId="27" xfId="0" applyNumberFormat="1" applyFont="1" applyFill="1" applyBorder="1" applyAlignment="1" applyProtection="1">
      <alignment horizontal="center" vertical="center"/>
    </xf>
    <xf numFmtId="0" fontId="72" fillId="9" borderId="28" xfId="0" applyNumberFormat="1" applyFont="1" applyFill="1" applyBorder="1" applyAlignment="1" applyProtection="1">
      <alignment horizontal="center" vertical="center"/>
    </xf>
    <xf numFmtId="0" fontId="73" fillId="9" borderId="29" xfId="0" applyNumberFormat="1" applyFont="1" applyFill="1" applyBorder="1" applyAlignment="1" applyProtection="1">
      <alignment horizontal="center" vertical="center"/>
    </xf>
    <xf numFmtId="0" fontId="74" fillId="2" borderId="29" xfId="0" applyNumberFormat="1" applyFont="1" applyFill="1" applyBorder="1" applyAlignment="1" applyProtection="1">
      <alignment horizontal="right" vertical="center"/>
      <protection locked="0"/>
    </xf>
    <xf numFmtId="0" fontId="75" fillId="2" borderId="8" xfId="0" applyNumberFormat="1" applyFont="1" applyFill="1" applyBorder="1" applyAlignment="1" applyProtection="1">
      <alignment vertical="center"/>
    </xf>
    <xf numFmtId="0" fontId="76" fillId="2" borderId="29" xfId="0" applyNumberFormat="1" applyFont="1" applyFill="1" applyBorder="1" applyAlignment="1" applyProtection="1">
      <alignment horizontal="left" vertical="center"/>
    </xf>
    <xf numFmtId="0" fontId="77" fillId="9" borderId="30" xfId="0" applyNumberFormat="1" applyFont="1" applyFill="1" applyBorder="1" applyAlignment="1" applyProtection="1">
      <alignment horizontal="center" vertical="center"/>
    </xf>
    <xf numFmtId="0" fontId="78" fillId="2" borderId="5" xfId="0" applyNumberFormat="1" applyFont="1" applyFill="1" applyBorder="1" applyAlignment="1" applyProtection="1">
      <alignment horizontal="center" vertical="center"/>
    </xf>
    <xf numFmtId="0" fontId="79" fillId="6" borderId="18" xfId="0" applyNumberFormat="1" applyFont="1" applyFill="1" applyBorder="1" applyAlignment="1" applyProtection="1">
      <alignment horizontal="center" vertical="center"/>
    </xf>
    <xf numFmtId="0" fontId="80" fillId="7" borderId="31" xfId="0" applyNumberFormat="1" applyFont="1" applyFill="1" applyBorder="1" applyAlignment="1" applyProtection="1">
      <alignment vertical="center"/>
    </xf>
    <xf numFmtId="0" fontId="81" fillId="2" borderId="31" xfId="0" applyNumberFormat="1" applyFont="1" applyFill="1" applyBorder="1" applyAlignment="1" applyProtection="1">
      <alignment horizontal="left" vertical="center"/>
    </xf>
    <xf numFmtId="0" fontId="82" fillId="3" borderId="8" xfId="0" applyNumberFormat="1" applyFont="1" applyFill="1" applyBorder="1" applyAlignment="1" applyProtection="1">
      <alignment vertical="center"/>
    </xf>
    <xf numFmtId="0" fontId="83" fillId="2" borderId="18" xfId="0" applyNumberFormat="1" applyFont="1" applyFill="1" applyBorder="1" applyAlignment="1" applyProtection="1">
      <alignment horizontal="center" vertical="center"/>
    </xf>
    <xf numFmtId="0" fontId="84" fillId="2" borderId="18" xfId="0" applyNumberFormat="1" applyFont="1" applyFill="1" applyBorder="1" applyAlignment="1" applyProtection="1">
      <alignment horizontal="right" vertical="center"/>
      <protection locked="0"/>
    </xf>
    <xf numFmtId="0" fontId="85" fillId="2" borderId="18" xfId="0" applyNumberFormat="1" applyFont="1" applyFill="1" applyBorder="1" applyAlignment="1" applyProtection="1">
      <alignment vertical="center"/>
    </xf>
    <xf numFmtId="0" fontId="86" fillId="2" borderId="18" xfId="0" applyNumberFormat="1" applyFont="1" applyFill="1" applyBorder="1" applyAlignment="1" applyProtection="1">
      <alignment horizontal="left" vertical="center"/>
    </xf>
    <xf numFmtId="0" fontId="87" fillId="2" borderId="18" xfId="0" applyNumberFormat="1" applyFont="1" applyFill="1" applyBorder="1" applyAlignment="1" applyProtection="1">
      <alignment horizontal="center" vertical="center"/>
      <protection locked="0"/>
    </xf>
    <xf numFmtId="0" fontId="88" fillId="2" borderId="18" xfId="0" applyNumberFormat="1" applyFont="1" applyFill="1" applyBorder="1" applyAlignment="1" applyProtection="1">
      <alignment horizontal="center" vertical="center"/>
    </xf>
    <xf numFmtId="0" fontId="89" fillId="3" borderId="12" xfId="0" applyNumberFormat="1" applyFont="1" applyFill="1" applyBorder="1" applyAlignment="1" applyProtection="1">
      <alignment vertical="center"/>
    </xf>
    <xf numFmtId="0" fontId="90" fillId="2" borderId="18" xfId="0" applyNumberFormat="1" applyFont="1" applyFill="1" applyBorder="1" applyAlignment="1" applyProtection="1">
      <alignment horizontal="center" vertical="center"/>
    </xf>
    <xf numFmtId="0" fontId="91" fillId="4" borderId="19" xfId="0" applyNumberFormat="1" applyFont="1" applyFill="1" applyBorder="1" applyAlignment="1" applyProtection="1">
      <alignment horizontal="center" vertical="center"/>
    </xf>
    <xf numFmtId="0" fontId="92" fillId="4" borderId="15" xfId="0" applyNumberFormat="1" applyFont="1" applyFill="1" applyBorder="1" applyAlignment="1" applyProtection="1">
      <alignment horizontal="center" vertical="center"/>
    </xf>
    <xf numFmtId="0" fontId="93" fillId="4" borderId="16" xfId="0" applyNumberFormat="1" applyFont="1" applyFill="1" applyBorder="1" applyAlignment="1" applyProtection="1">
      <alignment horizontal="center" vertical="center"/>
    </xf>
    <xf numFmtId="0" fontId="94" fillId="2" borderId="3" xfId="0" applyNumberFormat="1" applyFont="1" applyFill="1" applyBorder="1" applyAlignment="1" applyProtection="1">
      <alignment horizontal="center" vertical="center"/>
    </xf>
    <xf numFmtId="0" fontId="95" fillId="4" borderId="20" xfId="0" applyNumberFormat="1" applyFont="1" applyFill="1" applyBorder="1" applyAlignment="1" applyProtection="1">
      <alignment horizontal="center" vertical="center"/>
    </xf>
    <xf numFmtId="0" fontId="96" fillId="4" borderId="21" xfId="0" applyNumberFormat="1" applyFont="1" applyFill="1" applyBorder="1" applyAlignment="1" applyProtection="1">
      <alignment horizontal="center" vertical="center"/>
    </xf>
    <xf numFmtId="0" fontId="97" fillId="4" borderId="17" xfId="0" applyNumberFormat="1" applyFont="1" applyFill="1" applyBorder="1" applyAlignment="1" applyProtection="1">
      <alignment horizontal="center" vertical="center"/>
    </xf>
    <xf numFmtId="0" fontId="98" fillId="2" borderId="21" xfId="0" applyNumberFormat="1" applyFont="1" applyFill="1" applyBorder="1" applyAlignment="1" applyProtection="1">
      <alignment horizontal="center" vertical="center"/>
    </xf>
    <xf numFmtId="0" fontId="99" fillId="2" borderId="18" xfId="0" applyNumberFormat="1" applyFont="1" applyFill="1" applyBorder="1" applyAlignment="1" applyProtection="1">
      <alignment horizontal="center" vertical="center"/>
    </xf>
    <xf numFmtId="0" fontId="100" fillId="2" borderId="18" xfId="0" applyNumberFormat="1" applyFont="1" applyFill="1" applyBorder="1" applyAlignment="1" applyProtection="1">
      <alignment horizontal="center" vertical="center"/>
    </xf>
    <xf numFmtId="0" fontId="101" fillId="2" borderId="18" xfId="0" applyNumberFormat="1" applyFont="1" applyFill="1" applyBorder="1" applyAlignment="1" applyProtection="1">
      <alignment vertical="center"/>
    </xf>
    <xf numFmtId="0" fontId="102" fillId="4" borderId="27" xfId="0" applyNumberFormat="1" applyFont="1" applyFill="1" applyBorder="1" applyAlignment="1" applyProtection="1">
      <alignment horizontal="center" vertical="center"/>
    </xf>
    <xf numFmtId="0" fontId="103" fillId="4" borderId="28" xfId="0" applyNumberFormat="1" applyFont="1" applyFill="1" applyBorder="1" applyAlignment="1" applyProtection="1">
      <alignment horizontal="center" vertical="center"/>
    </xf>
    <xf numFmtId="0" fontId="104" fillId="4" borderId="29" xfId="0" applyNumberFormat="1" applyFont="1" applyFill="1" applyBorder="1" applyAlignment="1" applyProtection="1">
      <alignment horizontal="center" vertical="center"/>
    </xf>
    <xf numFmtId="0" fontId="105" fillId="2" borderId="28" xfId="0" applyNumberFormat="1" applyFont="1" applyFill="1" applyBorder="1" applyAlignment="1" applyProtection="1">
      <alignment horizontal="center" vertical="center"/>
    </xf>
    <xf numFmtId="0" fontId="106" fillId="2" borderId="1" xfId="0" applyNumberFormat="1" applyFont="1" applyFill="1" applyBorder="1" applyAlignment="1" applyProtection="1">
      <alignment horizontal="center" vertical="center"/>
    </xf>
    <xf numFmtId="0" fontId="107" fillId="2" borderId="18" xfId="0" applyNumberFormat="1" applyFont="1" applyFill="1" applyBorder="1" applyAlignment="1" applyProtection="1">
      <alignment horizontal="center" vertical="center"/>
    </xf>
    <xf numFmtId="0" fontId="108" fillId="2" borderId="18" xfId="0" applyNumberFormat="1" applyFont="1" applyFill="1" applyBorder="1" applyAlignment="1" applyProtection="1">
      <alignment horizontal="left" vertical="center"/>
    </xf>
    <xf numFmtId="0" fontId="109" fillId="2" borderId="18" xfId="0" applyNumberFormat="1" applyFont="1" applyFill="1" applyBorder="1" applyAlignment="1" applyProtection="1">
      <alignment horizontal="left" vertical="center"/>
    </xf>
    <xf numFmtId="0" fontId="110" fillId="2" borderId="1" xfId="0" applyNumberFormat="1" applyFont="1" applyFill="1" applyBorder="1" applyAlignment="1" applyProtection="1">
      <alignment horizontal="center" vertical="center"/>
      <protection locked="0"/>
    </xf>
    <xf numFmtId="0" fontId="111" fillId="2" borderId="18" xfId="0" applyNumberFormat="1" applyFont="1" applyFill="1" applyBorder="1" applyAlignment="1" applyProtection="1">
      <alignment horizontal="left" vertical="center"/>
    </xf>
    <xf numFmtId="0" fontId="112" fillId="2" borderId="18" xfId="0" applyNumberFormat="1" applyFont="1" applyFill="1" applyBorder="1" applyAlignment="1" applyProtection="1">
      <alignment horizontal="left" vertical="center"/>
    </xf>
    <xf numFmtId="0" fontId="113" fillId="3" borderId="1" xfId="0" applyNumberFormat="1" applyFont="1" applyFill="1" applyBorder="1" applyAlignment="1" applyProtection="1">
      <alignment horizontal="left" vertical="center"/>
    </xf>
    <xf numFmtId="0" fontId="114" fillId="3" borderId="1" xfId="0" applyNumberFormat="1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0" fillId="0" borderId="0" xfId="0" quotePrefix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16" fillId="16" borderId="45" xfId="0" applyFont="1" applyFill="1" applyBorder="1" applyAlignment="1">
      <alignment horizontal="center" vertical="center"/>
    </xf>
    <xf numFmtId="0" fontId="116" fillId="16" borderId="42" xfId="0" applyFont="1" applyFill="1" applyBorder="1" applyAlignment="1">
      <alignment horizontal="center" vertical="center"/>
    </xf>
    <xf numFmtId="0" fontId="117" fillId="10" borderId="40" xfId="0" applyFont="1" applyFill="1" applyBorder="1" applyAlignment="1">
      <alignment horizontal="center" vertical="center"/>
    </xf>
    <xf numFmtId="0" fontId="117" fillId="10" borderId="32" xfId="0" applyFont="1" applyFill="1" applyBorder="1" applyAlignment="1">
      <alignment horizontal="center" vertical="center"/>
    </xf>
    <xf numFmtId="0" fontId="117" fillId="10" borderId="33" xfId="0" applyFont="1" applyFill="1" applyBorder="1" applyAlignment="1">
      <alignment horizontal="center" vertical="center"/>
    </xf>
    <xf numFmtId="20" fontId="117" fillId="0" borderId="46" xfId="0" applyNumberFormat="1" applyFont="1" applyBorder="1" applyAlignment="1">
      <alignment horizontal="center" vertical="center"/>
    </xf>
    <xf numFmtId="20" fontId="117" fillId="0" borderId="43" xfId="0" applyNumberFormat="1" applyFont="1" applyBorder="1" applyAlignment="1">
      <alignment horizontal="center" vertical="center"/>
    </xf>
    <xf numFmtId="0" fontId="117" fillId="12" borderId="2" xfId="0" quotePrefix="1" applyFont="1" applyFill="1" applyBorder="1" applyAlignment="1">
      <alignment horizontal="center" vertical="center"/>
    </xf>
    <xf numFmtId="0" fontId="117" fillId="13" borderId="2" xfId="0" quotePrefix="1" applyFont="1" applyFill="1" applyBorder="1" applyAlignment="1">
      <alignment horizontal="center" vertical="center"/>
    </xf>
    <xf numFmtId="0" fontId="117" fillId="14" borderId="2" xfId="0" quotePrefix="1" applyFont="1" applyFill="1" applyBorder="1" applyAlignment="1">
      <alignment horizontal="center" vertical="center"/>
    </xf>
    <xf numFmtId="0" fontId="117" fillId="11" borderId="2" xfId="0" quotePrefix="1" applyFont="1" applyFill="1" applyBorder="1" applyAlignment="1">
      <alignment horizontal="center" vertical="center"/>
    </xf>
    <xf numFmtId="0" fontId="117" fillId="0" borderId="18" xfId="0" applyFont="1" applyBorder="1" applyAlignment="1">
      <alignment horizontal="center" vertical="center"/>
    </xf>
    <xf numFmtId="0" fontId="117" fillId="0" borderId="34" xfId="0" applyFont="1" applyBorder="1" applyAlignment="1">
      <alignment horizontal="center" vertical="center"/>
    </xf>
    <xf numFmtId="0" fontId="117" fillId="12" borderId="4" xfId="0" quotePrefix="1" applyFont="1" applyFill="1" applyBorder="1" applyAlignment="1">
      <alignment horizontal="center" vertical="center"/>
    </xf>
    <xf numFmtId="20" fontId="117" fillId="0" borderId="47" xfId="0" applyNumberFormat="1" applyFont="1" applyBorder="1" applyAlignment="1">
      <alignment horizontal="center" vertical="center"/>
    </xf>
    <xf numFmtId="20" fontId="117" fillId="0" borderId="44" xfId="0" applyNumberFormat="1" applyFont="1" applyBorder="1" applyAlignment="1">
      <alignment horizontal="center" vertical="center"/>
    </xf>
    <xf numFmtId="0" fontId="117" fillId="14" borderId="23" xfId="0" quotePrefix="1" applyFont="1" applyFill="1" applyBorder="1" applyAlignment="1">
      <alignment horizontal="center" vertical="center"/>
    </xf>
    <xf numFmtId="0" fontId="117" fillId="0" borderId="35" xfId="0" applyFont="1" applyBorder="1" applyAlignment="1">
      <alignment horizontal="center" vertical="center"/>
    </xf>
    <xf numFmtId="0" fontId="117" fillId="0" borderId="36" xfId="0" applyFont="1" applyBorder="1" applyAlignment="1">
      <alignment horizontal="center" vertical="center"/>
    </xf>
    <xf numFmtId="0" fontId="117" fillId="0" borderId="2" xfId="0" quotePrefix="1" applyFont="1" applyFill="1" applyBorder="1" applyAlignment="1">
      <alignment horizontal="center" vertical="center"/>
    </xf>
    <xf numFmtId="0" fontId="117" fillId="11" borderId="41" xfId="0" quotePrefix="1" applyFont="1" applyFill="1" applyBorder="1" applyAlignment="1">
      <alignment horizontal="center" vertical="center"/>
    </xf>
    <xf numFmtId="0" fontId="117" fillId="13" borderId="23" xfId="0" quotePrefix="1" applyFont="1" applyFill="1" applyBorder="1" applyAlignment="1">
      <alignment horizontal="center" vertical="center"/>
    </xf>
    <xf numFmtId="0" fontId="117" fillId="15" borderId="4" xfId="0" quotePrefix="1" applyFont="1" applyFill="1" applyBorder="1" applyAlignment="1">
      <alignment horizontal="center" vertical="center"/>
    </xf>
    <xf numFmtId="0" fontId="117" fillId="15" borderId="2" xfId="0" quotePrefix="1" applyFont="1" applyFill="1" applyBorder="1" applyAlignment="1">
      <alignment horizontal="center" vertical="center"/>
    </xf>
    <xf numFmtId="0" fontId="118" fillId="2" borderId="18" xfId="1"/>
    <xf numFmtId="0" fontId="1" fillId="2" borderId="18" xfId="1" applyFont="1"/>
    <xf numFmtId="14" fontId="119" fillId="2" borderId="18" xfId="1" applyNumberFormat="1" applyFont="1"/>
    <xf numFmtId="14" fontId="120" fillId="2" borderId="18" xfId="1" applyNumberFormat="1" applyFont="1"/>
    <xf numFmtId="0" fontId="4" fillId="2" borderId="18" xfId="1" applyFont="1"/>
    <xf numFmtId="0" fontId="15" fillId="2" borderId="18" xfId="1" applyFont="1"/>
    <xf numFmtId="0" fontId="1" fillId="2" borderId="18" xfId="1" applyFont="1" applyAlignment="1">
      <alignment horizontal="center"/>
    </xf>
    <xf numFmtId="0" fontId="4" fillId="2" borderId="18" xfId="1" applyFont="1" applyAlignment="1">
      <alignment horizontal="center"/>
    </xf>
    <xf numFmtId="0" fontId="121" fillId="2" borderId="18" xfId="1" applyFont="1" applyAlignment="1">
      <alignment horizontal="center"/>
    </xf>
    <xf numFmtId="0" fontId="9" fillId="2" borderId="2" xfId="1" applyFont="1" applyBorder="1"/>
    <xf numFmtId="0" fontId="10" fillId="2" borderId="2" xfId="1" applyFont="1" applyBorder="1" applyAlignment="1">
      <alignment vertical="center"/>
    </xf>
    <xf numFmtId="0" fontId="11" fillId="2" borderId="2" xfId="1" applyFont="1" applyBorder="1" applyAlignment="1">
      <alignment vertical="center"/>
    </xf>
    <xf numFmtId="0" fontId="122" fillId="2" borderId="8" xfId="1" applyFont="1" applyBorder="1" applyAlignment="1">
      <alignment vertical="center"/>
    </xf>
    <xf numFmtId="0" fontId="12" fillId="2" borderId="2" xfId="1" applyFont="1" applyBorder="1" applyAlignment="1">
      <alignment horizontal="center"/>
    </xf>
    <xf numFmtId="0" fontId="12" fillId="2" borderId="3" xfId="1" applyFont="1" applyBorder="1" applyAlignment="1">
      <alignment horizontal="center"/>
    </xf>
    <xf numFmtId="0" fontId="12" fillId="2" borderId="18" xfId="1" applyFont="1"/>
    <xf numFmtId="0" fontId="15" fillId="2" borderId="3" xfId="1" applyFont="1" applyBorder="1" applyAlignment="1">
      <alignment horizontal="center"/>
    </xf>
    <xf numFmtId="0" fontId="15" fillId="2" borderId="4" xfId="1" applyFont="1" applyBorder="1"/>
    <xf numFmtId="0" fontId="123" fillId="2" borderId="2" xfId="1" applyFont="1" applyBorder="1"/>
    <xf numFmtId="0" fontId="15" fillId="2" borderId="2" xfId="1" applyFont="1" applyBorder="1"/>
    <xf numFmtId="0" fontId="15" fillId="2" borderId="3" xfId="1" applyFont="1" applyBorder="1"/>
    <xf numFmtId="0" fontId="15" fillId="2" borderId="5" xfId="1" applyFont="1" applyBorder="1" applyAlignment="1">
      <alignment horizontal="center"/>
    </xf>
    <xf numFmtId="0" fontId="15" fillId="2" borderId="5" xfId="1" applyFont="1" applyBorder="1"/>
    <xf numFmtId="0" fontId="15" fillId="2" borderId="6" xfId="1" applyFont="1" applyBorder="1"/>
    <xf numFmtId="0" fontId="12" fillId="2" borderId="2" xfId="1" applyFont="1" applyBorder="1"/>
    <xf numFmtId="0" fontId="2" fillId="2" borderId="1" xfId="0" applyNumberFormat="1" applyFont="1" applyFill="1" applyBorder="1" applyAlignment="1">
      <alignment horizontal="center"/>
    </xf>
    <xf numFmtId="0" fontId="31" fillId="4" borderId="7" xfId="0" applyNumberFormat="1" applyFont="1" applyFill="1" applyBorder="1" applyAlignment="1" applyProtection="1">
      <alignment horizontal="center" vertical="center"/>
    </xf>
    <xf numFmtId="0" fontId="32" fillId="4" borderId="8" xfId="0" applyNumberFormat="1" applyFont="1" applyFill="1" applyBorder="1" applyAlignment="1" applyProtection="1">
      <alignment horizontal="center" vertical="center"/>
    </xf>
    <xf numFmtId="0" fontId="33" fillId="4" borderId="9" xfId="0" applyNumberFormat="1" applyFont="1" applyFill="1" applyBorder="1" applyAlignment="1" applyProtection="1">
      <alignment horizontal="center" vertical="center"/>
    </xf>
    <xf numFmtId="0" fontId="34" fillId="4" borderId="10" xfId="0" applyNumberFormat="1" applyFont="1" applyFill="1" applyBorder="1" applyAlignment="1" applyProtection="1">
      <alignment horizontal="center" vertical="center"/>
    </xf>
    <xf numFmtId="0" fontId="35" fillId="4" borderId="11" xfId="0" applyNumberFormat="1" applyFont="1" applyFill="1" applyBorder="1" applyAlignment="1" applyProtection="1">
      <alignment horizontal="center" vertical="center"/>
    </xf>
    <xf numFmtId="0" fontId="36" fillId="4" borderId="12" xfId="0" applyNumberFormat="1" applyFont="1" applyFill="1" applyBorder="1" applyAlignment="1" applyProtection="1">
      <alignment horizontal="center" vertical="center"/>
    </xf>
    <xf numFmtId="0" fontId="37" fillId="2" borderId="13" xfId="0" applyNumberFormat="1" applyFont="1" applyFill="1" applyBorder="1" applyAlignment="1" applyProtection="1">
      <alignment horizontal="center" vertical="center"/>
    </xf>
    <xf numFmtId="0" fontId="38" fillId="2" borderId="14" xfId="0" applyNumberFormat="1" applyFont="1" applyFill="1" applyBorder="1" applyAlignment="1" applyProtection="1">
      <alignment horizontal="center" vertical="center"/>
    </xf>
    <xf numFmtId="0" fontId="39" fillId="2" borderId="4" xfId="0" applyNumberFormat="1" applyFont="1" applyFill="1" applyBorder="1" applyAlignment="1" applyProtection="1">
      <alignment horizontal="center" vertical="center"/>
    </xf>
    <xf numFmtId="0" fontId="117" fillId="11" borderId="3" xfId="0" quotePrefix="1" applyFont="1" applyFill="1" applyBorder="1" applyAlignment="1">
      <alignment horizontal="center" vertical="center"/>
    </xf>
    <xf numFmtId="0" fontId="117" fillId="11" borderId="6" xfId="0" quotePrefix="1" applyFont="1" applyFill="1" applyBorder="1" applyAlignment="1">
      <alignment horizontal="center" vertical="center"/>
    </xf>
    <xf numFmtId="0" fontId="117" fillId="11" borderId="5" xfId="0" quotePrefix="1" applyFont="1" applyFill="1" applyBorder="1" applyAlignment="1">
      <alignment horizontal="center" vertical="center"/>
    </xf>
    <xf numFmtId="0" fontId="117" fillId="12" borderId="9" xfId="0" quotePrefix="1" applyFont="1" applyFill="1" applyBorder="1" applyAlignment="1">
      <alignment horizontal="center" vertical="center"/>
    </xf>
    <xf numFmtId="0" fontId="117" fillId="12" borderId="26" xfId="0" quotePrefix="1" applyFont="1" applyFill="1" applyBorder="1" applyAlignment="1">
      <alignment horizontal="center" vertical="center"/>
    </xf>
    <xf numFmtId="0" fontId="117" fillId="12" borderId="12" xfId="0" quotePrefix="1" applyFont="1" applyFill="1" applyBorder="1" applyAlignment="1">
      <alignment horizontal="center" vertical="center"/>
    </xf>
    <xf numFmtId="0" fontId="117" fillId="12" borderId="3" xfId="0" quotePrefix="1" applyFont="1" applyFill="1" applyBorder="1" applyAlignment="1">
      <alignment horizontal="center" vertical="center"/>
    </xf>
    <xf numFmtId="0" fontId="117" fillId="12" borderId="6" xfId="0" quotePrefix="1" applyFont="1" applyFill="1" applyBorder="1" applyAlignment="1">
      <alignment horizontal="center" vertical="center"/>
    </xf>
    <xf numFmtId="0" fontId="117" fillId="12" borderId="5" xfId="0" quotePrefix="1" applyFont="1" applyFill="1" applyBorder="1" applyAlignment="1">
      <alignment horizontal="center" vertical="center"/>
    </xf>
    <xf numFmtId="0" fontId="117" fillId="13" borderId="3" xfId="0" quotePrefix="1" applyFont="1" applyFill="1" applyBorder="1" applyAlignment="1">
      <alignment horizontal="center" vertical="center"/>
    </xf>
    <xf numFmtId="0" fontId="117" fillId="13" borderId="6" xfId="0" quotePrefix="1" applyFont="1" applyFill="1" applyBorder="1" applyAlignment="1">
      <alignment horizontal="center" vertical="center"/>
    </xf>
    <xf numFmtId="0" fontId="117" fillId="13" borderId="5" xfId="0" quotePrefix="1" applyFont="1" applyFill="1" applyBorder="1" applyAlignment="1">
      <alignment horizontal="center" vertical="center"/>
    </xf>
    <xf numFmtId="0" fontId="117" fillId="11" borderId="2" xfId="0" quotePrefix="1" applyFont="1" applyFill="1" applyBorder="1" applyAlignment="1">
      <alignment horizontal="center" vertical="center"/>
    </xf>
    <xf numFmtId="0" fontId="117" fillId="15" borderId="7" xfId="0" quotePrefix="1" applyFont="1" applyFill="1" applyBorder="1" applyAlignment="1">
      <alignment horizontal="center" vertical="center"/>
    </xf>
    <xf numFmtId="0" fontId="117" fillId="15" borderId="37" xfId="0" quotePrefix="1" applyFont="1" applyFill="1" applyBorder="1" applyAlignment="1">
      <alignment horizontal="center" vertical="center"/>
    </xf>
    <xf numFmtId="0" fontId="117" fillId="15" borderId="10" xfId="0" quotePrefix="1" applyFont="1" applyFill="1" applyBorder="1" applyAlignment="1">
      <alignment horizontal="center" vertical="center"/>
    </xf>
    <xf numFmtId="0" fontId="117" fillId="15" borderId="38" xfId="0" quotePrefix="1" applyFont="1" applyFill="1" applyBorder="1" applyAlignment="1">
      <alignment horizontal="center" vertical="center"/>
    </xf>
    <xf numFmtId="0" fontId="117" fillId="15" borderId="34" xfId="0" quotePrefix="1" applyFont="1" applyFill="1" applyBorder="1" applyAlignment="1">
      <alignment horizontal="center" vertical="center"/>
    </xf>
    <xf numFmtId="0" fontId="117" fillId="15" borderId="39" xfId="0" quotePrefix="1" applyFont="1" applyFill="1" applyBorder="1" applyAlignment="1">
      <alignment horizontal="center" vertical="center"/>
    </xf>
    <xf numFmtId="0" fontId="117" fillId="13" borderId="2" xfId="0" quotePrefix="1" applyFont="1" applyFill="1" applyBorder="1" applyAlignment="1">
      <alignment horizontal="center" vertical="center"/>
    </xf>
    <xf numFmtId="0" fontId="124" fillId="0" borderId="0" xfId="0" applyFont="1"/>
    <xf numFmtId="0" fontId="3" fillId="2" borderId="1" xfId="0" applyNumberFormat="1" applyFont="1" applyFill="1" applyBorder="1" applyAlignment="1">
      <alignment horizontal="center"/>
    </xf>
  </cellXfs>
  <cellStyles count="2">
    <cellStyle name="Normal" xfId="0" builtinId="0"/>
    <cellStyle name="Normal 2" xfId="1" xr:uid="{A75939DF-BC78-4A33-9F93-07ED7A3DBEBF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95AB3D7-A0D5-4887-851D-559677BDA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1550" y="381000"/>
          <a:ext cx="6105093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75524</xdr:colOff>
      <xdr:row>4</xdr:row>
      <xdr:rowOff>228600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3"/>
  <sheetViews>
    <sheetView workbookViewId="0">
      <selection activeCell="F4" sqref="F4"/>
    </sheetView>
  </sheetViews>
  <sheetFormatPr baseColWidth="10" defaultColWidth="9.140625" defaultRowHeight="15" x14ac:dyDescent="0.25"/>
  <cols>
    <col min="2" max="2" width="29.140625" bestFit="1" customWidth="1"/>
  </cols>
  <sheetData>
    <row r="1" spans="1:11" x14ac:dyDescent="0.25">
      <c r="A1" t="s">
        <v>0</v>
      </c>
    </row>
    <row r="2" spans="1:11" x14ac:dyDescent="0.25">
      <c r="A2" t="s">
        <v>1</v>
      </c>
    </row>
    <row r="3" spans="1:11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</row>
    <row r="4" spans="1:11" x14ac:dyDescent="0.25">
      <c r="A4">
        <v>35</v>
      </c>
      <c r="B4" t="s">
        <v>8</v>
      </c>
      <c r="C4" t="s">
        <v>7</v>
      </c>
      <c r="D4">
        <v>18</v>
      </c>
      <c r="E4">
        <v>500</v>
      </c>
      <c r="F4">
        <v>6</v>
      </c>
      <c r="G4" s="188"/>
      <c r="H4" s="188"/>
      <c r="I4" s="188"/>
      <c r="J4" s="188"/>
      <c r="K4" s="188"/>
    </row>
    <row r="5" spans="1:11" x14ac:dyDescent="0.25">
      <c r="A5">
        <v>48</v>
      </c>
      <c r="B5" t="s">
        <v>9</v>
      </c>
      <c r="C5" t="s">
        <v>10</v>
      </c>
      <c r="D5">
        <v>4</v>
      </c>
      <c r="E5">
        <v>500</v>
      </c>
      <c r="F5">
        <v>2</v>
      </c>
      <c r="G5" s="188"/>
    </row>
    <row r="6" spans="1:11" x14ac:dyDescent="0.25">
      <c r="A6">
        <v>215</v>
      </c>
      <c r="B6" t="s">
        <v>11</v>
      </c>
      <c r="C6" t="s">
        <v>7</v>
      </c>
      <c r="D6">
        <v>1</v>
      </c>
      <c r="E6">
        <v>500</v>
      </c>
      <c r="F6">
        <v>1</v>
      </c>
      <c r="G6" s="188"/>
    </row>
    <row r="7" spans="1:11" x14ac:dyDescent="0.25">
      <c r="A7">
        <v>261</v>
      </c>
      <c r="B7" t="s">
        <v>12</v>
      </c>
      <c r="C7" t="s">
        <v>13</v>
      </c>
      <c r="D7">
        <v>87</v>
      </c>
      <c r="E7">
        <v>500</v>
      </c>
      <c r="F7">
        <v>5</v>
      </c>
      <c r="G7" s="188"/>
    </row>
    <row r="8" spans="1:11" x14ac:dyDescent="0.25">
      <c r="A8">
        <v>2534</v>
      </c>
      <c r="B8" t="s">
        <v>14</v>
      </c>
      <c r="C8" t="s">
        <v>15</v>
      </c>
      <c r="D8">
        <v>10</v>
      </c>
      <c r="E8">
        <v>500</v>
      </c>
      <c r="F8">
        <v>3</v>
      </c>
      <c r="G8" s="188"/>
    </row>
    <row r="9" spans="1:11" x14ac:dyDescent="0.25">
      <c r="A9">
        <v>3285</v>
      </c>
      <c r="B9" t="s">
        <v>16</v>
      </c>
      <c r="C9" t="s">
        <v>17</v>
      </c>
      <c r="D9">
        <v>11</v>
      </c>
      <c r="E9">
        <v>500</v>
      </c>
      <c r="F9">
        <v>4</v>
      </c>
      <c r="G9" s="188"/>
    </row>
    <row r="10" spans="1:11" x14ac:dyDescent="0.25">
      <c r="A10">
        <v>3820</v>
      </c>
      <c r="B10" t="s">
        <v>18</v>
      </c>
      <c r="C10" t="s">
        <v>19</v>
      </c>
      <c r="D10" t="s">
        <v>20</v>
      </c>
      <c r="E10">
        <v>500</v>
      </c>
      <c r="F10">
        <v>7</v>
      </c>
      <c r="G10" s="188"/>
    </row>
    <row r="11" spans="1:11" x14ac:dyDescent="0.25">
      <c r="G11" s="188"/>
    </row>
    <row r="12" spans="1:11" x14ac:dyDescent="0.25">
      <c r="G12" s="188"/>
    </row>
    <row r="13" spans="1:11" x14ac:dyDescent="0.25">
      <c r="G13" s="188"/>
    </row>
    <row r="14" spans="1:11" x14ac:dyDescent="0.25">
      <c r="G14" s="188"/>
    </row>
    <row r="15" spans="1:11" x14ac:dyDescent="0.25">
      <c r="G15" s="188"/>
    </row>
    <row r="16" spans="1:11" x14ac:dyDescent="0.25">
      <c r="G16" s="188"/>
    </row>
    <row r="17" spans="7:7" x14ac:dyDescent="0.25">
      <c r="G17" s="188"/>
    </row>
    <row r="18" spans="7:7" x14ac:dyDescent="0.25">
      <c r="G18" s="188"/>
    </row>
    <row r="19" spans="7:7" x14ac:dyDescent="0.25">
      <c r="G19" s="188"/>
    </row>
    <row r="20" spans="7:7" x14ac:dyDescent="0.25">
      <c r="G20" s="188"/>
    </row>
    <row r="21" spans="7:7" x14ac:dyDescent="0.25">
      <c r="G21" s="188"/>
    </row>
    <row r="22" spans="7:7" x14ac:dyDescent="0.25">
      <c r="G22" s="188"/>
    </row>
    <row r="23" spans="7:7" x14ac:dyDescent="0.25">
      <c r="G23" s="188"/>
    </row>
    <row r="24" spans="7:7" x14ac:dyDescent="0.25">
      <c r="G24" s="188"/>
    </row>
    <row r="25" spans="7:7" x14ac:dyDescent="0.25">
      <c r="G25" s="188"/>
    </row>
    <row r="26" spans="7:7" x14ac:dyDescent="0.25">
      <c r="G26" s="188"/>
    </row>
    <row r="27" spans="7:7" x14ac:dyDescent="0.25">
      <c r="G27" s="188"/>
    </row>
    <row r="28" spans="7:7" x14ac:dyDescent="0.25">
      <c r="G28" s="188"/>
    </row>
    <row r="29" spans="7:7" x14ac:dyDescent="0.25">
      <c r="G29" s="188"/>
    </row>
    <row r="30" spans="7:7" x14ac:dyDescent="0.25">
      <c r="G30" s="188"/>
    </row>
    <row r="31" spans="7:7" x14ac:dyDescent="0.25">
      <c r="G31" s="188"/>
    </row>
    <row r="32" spans="7:7" x14ac:dyDescent="0.25">
      <c r="G32" s="188"/>
    </row>
    <row r="33" spans="7:7" x14ac:dyDescent="0.25">
      <c r="G33" s="188"/>
    </row>
    <row r="34" spans="7:7" x14ac:dyDescent="0.25">
      <c r="G34" s="188"/>
    </row>
    <row r="35" spans="7:7" x14ac:dyDescent="0.25">
      <c r="G35" s="188"/>
    </row>
    <row r="36" spans="7:7" x14ac:dyDescent="0.25">
      <c r="G36" s="188"/>
    </row>
    <row r="37" spans="7:7" x14ac:dyDescent="0.25">
      <c r="G37" s="188"/>
    </row>
    <row r="38" spans="7:7" x14ac:dyDescent="0.25">
      <c r="G38" s="188"/>
    </row>
    <row r="39" spans="7:7" x14ac:dyDescent="0.25">
      <c r="G39" s="188"/>
    </row>
    <row r="40" spans="7:7" x14ac:dyDescent="0.25">
      <c r="G40" s="188"/>
    </row>
    <row r="41" spans="7:7" x14ac:dyDescent="0.25">
      <c r="G41" s="188"/>
    </row>
    <row r="42" spans="7:7" x14ac:dyDescent="0.25">
      <c r="G42" s="188"/>
    </row>
    <row r="43" spans="7:7" x14ac:dyDescent="0.25">
      <c r="G43" s="188"/>
    </row>
    <row r="44" spans="7:7" x14ac:dyDescent="0.25">
      <c r="G44" s="188"/>
    </row>
    <row r="45" spans="7:7" x14ac:dyDescent="0.25">
      <c r="G45" s="188"/>
    </row>
    <row r="46" spans="7:7" x14ac:dyDescent="0.25">
      <c r="G46" s="188"/>
    </row>
    <row r="47" spans="7:7" x14ac:dyDescent="0.25">
      <c r="G47" s="188"/>
    </row>
    <row r="48" spans="7:7" x14ac:dyDescent="0.25">
      <c r="G48" s="188"/>
    </row>
    <row r="49" spans="7:7" x14ac:dyDescent="0.25">
      <c r="G49" s="188"/>
    </row>
    <row r="50" spans="7:7" x14ac:dyDescent="0.25">
      <c r="G50" s="188"/>
    </row>
    <row r="51" spans="7:7" x14ac:dyDescent="0.25">
      <c r="G51" s="188"/>
    </row>
    <row r="52" spans="7:7" x14ac:dyDescent="0.25">
      <c r="G52" s="188"/>
    </row>
    <row r="53" spans="7:7" x14ac:dyDescent="0.25">
      <c r="G53" s="188"/>
    </row>
    <row r="54" spans="7:7" x14ac:dyDescent="0.25">
      <c r="G54" s="188"/>
    </row>
    <row r="55" spans="7:7" x14ac:dyDescent="0.25">
      <c r="G55" s="188"/>
    </row>
    <row r="56" spans="7:7" x14ac:dyDescent="0.25">
      <c r="G56" s="188"/>
    </row>
    <row r="57" spans="7:7" x14ac:dyDescent="0.25">
      <c r="G57" s="188"/>
    </row>
    <row r="58" spans="7:7" x14ac:dyDescent="0.25">
      <c r="G58" s="188"/>
    </row>
    <row r="59" spans="7:7" x14ac:dyDescent="0.25">
      <c r="G59" s="188"/>
    </row>
    <row r="60" spans="7:7" x14ac:dyDescent="0.25">
      <c r="G60" s="188"/>
    </row>
    <row r="61" spans="7:7" x14ac:dyDescent="0.25">
      <c r="G61" s="188"/>
    </row>
    <row r="62" spans="7:7" x14ac:dyDescent="0.25">
      <c r="G62" s="188"/>
    </row>
    <row r="63" spans="7:7" x14ac:dyDescent="0.25">
      <c r="G63" s="188"/>
    </row>
    <row r="64" spans="7:7" x14ac:dyDescent="0.25">
      <c r="G64" s="188"/>
    </row>
    <row r="65" spans="7:7" x14ac:dyDescent="0.25">
      <c r="G65" s="188"/>
    </row>
    <row r="66" spans="7:7" x14ac:dyDescent="0.25">
      <c r="G66" s="188"/>
    </row>
    <row r="67" spans="7:7" x14ac:dyDescent="0.25">
      <c r="G67" s="188"/>
    </row>
    <row r="68" spans="7:7" x14ac:dyDescent="0.25">
      <c r="G68" s="188"/>
    </row>
    <row r="69" spans="7:7" x14ac:dyDescent="0.25">
      <c r="G69" s="188"/>
    </row>
    <row r="70" spans="7:7" x14ac:dyDescent="0.25">
      <c r="G70" s="188"/>
    </row>
    <row r="71" spans="7:7" x14ac:dyDescent="0.25">
      <c r="G71" s="188"/>
    </row>
    <row r="72" spans="7:7" x14ac:dyDescent="0.25">
      <c r="G72" s="188"/>
    </row>
    <row r="73" spans="7:7" x14ac:dyDescent="0.25">
      <c r="G73" s="188"/>
    </row>
    <row r="74" spans="7:7" x14ac:dyDescent="0.25">
      <c r="G74" s="188"/>
    </row>
    <row r="75" spans="7:7" x14ac:dyDescent="0.25">
      <c r="G75" s="188"/>
    </row>
    <row r="76" spans="7:7" x14ac:dyDescent="0.25">
      <c r="G76" s="188"/>
    </row>
    <row r="77" spans="7:7" x14ac:dyDescent="0.25">
      <c r="G77" s="188"/>
    </row>
    <row r="78" spans="7:7" x14ac:dyDescent="0.25">
      <c r="G78" s="188"/>
    </row>
    <row r="79" spans="7:7" x14ac:dyDescent="0.25">
      <c r="G79" s="188"/>
    </row>
    <row r="80" spans="7:7" x14ac:dyDescent="0.25">
      <c r="G80" s="188"/>
    </row>
    <row r="81" spans="7:7" x14ac:dyDescent="0.25">
      <c r="G81" s="188"/>
    </row>
    <row r="82" spans="7:7" x14ac:dyDescent="0.25">
      <c r="G82" s="188"/>
    </row>
    <row r="83" spans="7:7" x14ac:dyDescent="0.25">
      <c r="G83" s="188"/>
    </row>
    <row r="84" spans="7:7" x14ac:dyDescent="0.25">
      <c r="G84" s="188"/>
    </row>
    <row r="85" spans="7:7" x14ac:dyDescent="0.25">
      <c r="G85" s="188"/>
    </row>
    <row r="86" spans="7:7" x14ac:dyDescent="0.25">
      <c r="G86" s="188"/>
    </row>
    <row r="87" spans="7:7" x14ac:dyDescent="0.25">
      <c r="G87" s="188"/>
    </row>
    <row r="88" spans="7:7" x14ac:dyDescent="0.25">
      <c r="G88" s="188"/>
    </row>
    <row r="89" spans="7:7" x14ac:dyDescent="0.25">
      <c r="G89" s="188"/>
    </row>
    <row r="90" spans="7:7" x14ac:dyDescent="0.25">
      <c r="G90" s="188"/>
    </row>
    <row r="91" spans="7:7" x14ac:dyDescent="0.25">
      <c r="G91" s="188"/>
    </row>
    <row r="92" spans="7:7" x14ac:dyDescent="0.25">
      <c r="G92" s="188"/>
    </row>
    <row r="93" spans="7:7" x14ac:dyDescent="0.25">
      <c r="G93" s="188"/>
    </row>
    <row r="94" spans="7:7" x14ac:dyDescent="0.25">
      <c r="G94" s="188"/>
    </row>
    <row r="95" spans="7:7" x14ac:dyDescent="0.25">
      <c r="G95" s="188"/>
    </row>
    <row r="96" spans="7:7" x14ac:dyDescent="0.25">
      <c r="G96" s="188"/>
    </row>
    <row r="97" spans="7:7" x14ac:dyDescent="0.25">
      <c r="G97" s="188"/>
    </row>
    <row r="98" spans="7:7" x14ac:dyDescent="0.25">
      <c r="G98" s="188"/>
    </row>
    <row r="99" spans="7:7" x14ac:dyDescent="0.25">
      <c r="G99" s="188"/>
    </row>
    <row r="100" spans="7:7" x14ac:dyDescent="0.25">
      <c r="G100" s="188"/>
    </row>
    <row r="101" spans="7:7" x14ac:dyDescent="0.25">
      <c r="G101" s="188"/>
    </row>
    <row r="102" spans="7:7" x14ac:dyDescent="0.25">
      <c r="G102" s="188"/>
    </row>
    <row r="103" spans="7:7" x14ac:dyDescent="0.25">
      <c r="G103" s="188"/>
    </row>
    <row r="104" spans="7:7" x14ac:dyDescent="0.25">
      <c r="G104" s="188"/>
    </row>
    <row r="105" spans="7:7" x14ac:dyDescent="0.25">
      <c r="G105" s="188"/>
    </row>
    <row r="106" spans="7:7" x14ac:dyDescent="0.25">
      <c r="G106" s="188"/>
    </row>
    <row r="107" spans="7:7" x14ac:dyDescent="0.25">
      <c r="G107" s="188"/>
    </row>
    <row r="108" spans="7:7" x14ac:dyDescent="0.25">
      <c r="G108" s="188"/>
    </row>
    <row r="109" spans="7:7" x14ac:dyDescent="0.25">
      <c r="G109" s="188"/>
    </row>
    <row r="110" spans="7:7" x14ac:dyDescent="0.25">
      <c r="G110" s="188"/>
    </row>
    <row r="111" spans="7:7" x14ac:dyDescent="0.25">
      <c r="G111" s="188"/>
    </row>
    <row r="112" spans="7:7" x14ac:dyDescent="0.25">
      <c r="G112" s="188"/>
    </row>
    <row r="113" spans="7:7" x14ac:dyDescent="0.25">
      <c r="G113" s="188"/>
    </row>
    <row r="114" spans="7:7" x14ac:dyDescent="0.25">
      <c r="G114" s="188"/>
    </row>
    <row r="115" spans="7:7" x14ac:dyDescent="0.25">
      <c r="G115" s="188"/>
    </row>
    <row r="116" spans="7:7" x14ac:dyDescent="0.25">
      <c r="G116" s="188"/>
    </row>
    <row r="117" spans="7:7" x14ac:dyDescent="0.25">
      <c r="G117" s="188"/>
    </row>
    <row r="118" spans="7:7" x14ac:dyDescent="0.25">
      <c r="G118" s="188"/>
    </row>
    <row r="119" spans="7:7" x14ac:dyDescent="0.25">
      <c r="G119" s="188"/>
    </row>
    <row r="120" spans="7:7" x14ac:dyDescent="0.25">
      <c r="G120" s="188"/>
    </row>
    <row r="121" spans="7:7" x14ac:dyDescent="0.25">
      <c r="G121" s="188"/>
    </row>
    <row r="122" spans="7:7" x14ac:dyDescent="0.25">
      <c r="G122" s="188"/>
    </row>
    <row r="123" spans="7:7" x14ac:dyDescent="0.25">
      <c r="G123" s="188"/>
    </row>
    <row r="124" spans="7:7" x14ac:dyDescent="0.25">
      <c r="G124" s="188"/>
    </row>
    <row r="125" spans="7:7" x14ac:dyDescent="0.25">
      <c r="G125" s="188"/>
    </row>
    <row r="126" spans="7:7" x14ac:dyDescent="0.25">
      <c r="G126" s="188"/>
    </row>
    <row r="127" spans="7:7" x14ac:dyDescent="0.25">
      <c r="G127" s="188"/>
    </row>
    <row r="128" spans="7:7" x14ac:dyDescent="0.25">
      <c r="G128" s="188"/>
    </row>
    <row r="129" spans="7:7" x14ac:dyDescent="0.25">
      <c r="G129" s="188"/>
    </row>
    <row r="130" spans="7:7" x14ac:dyDescent="0.25">
      <c r="G130" s="188"/>
    </row>
    <row r="131" spans="7:7" x14ac:dyDescent="0.25">
      <c r="G131" s="188"/>
    </row>
    <row r="132" spans="7:7" x14ac:dyDescent="0.25">
      <c r="G132" s="188"/>
    </row>
    <row r="133" spans="7:7" x14ac:dyDescent="0.25">
      <c r="G133" s="188"/>
    </row>
    <row r="134" spans="7:7" x14ac:dyDescent="0.25">
      <c r="G134" s="188"/>
    </row>
    <row r="135" spans="7:7" x14ac:dyDescent="0.25">
      <c r="G135" s="188"/>
    </row>
    <row r="136" spans="7:7" x14ac:dyDescent="0.25">
      <c r="G136" s="188"/>
    </row>
    <row r="137" spans="7:7" x14ac:dyDescent="0.25">
      <c r="G137" s="188"/>
    </row>
    <row r="138" spans="7:7" x14ac:dyDescent="0.25">
      <c r="G138" s="188"/>
    </row>
    <row r="139" spans="7:7" x14ac:dyDescent="0.25">
      <c r="G139" s="188"/>
    </row>
    <row r="140" spans="7:7" x14ac:dyDescent="0.25">
      <c r="G140" s="188"/>
    </row>
    <row r="141" spans="7:7" x14ac:dyDescent="0.25">
      <c r="G141" s="188"/>
    </row>
    <row r="142" spans="7:7" x14ac:dyDescent="0.25">
      <c r="G142" s="188"/>
    </row>
    <row r="143" spans="7:7" x14ac:dyDescent="0.25">
      <c r="G143" s="188"/>
    </row>
    <row r="144" spans="7:7" x14ac:dyDescent="0.25">
      <c r="G144" s="188"/>
    </row>
    <row r="145" spans="7:7" x14ac:dyDescent="0.25">
      <c r="G145" s="188"/>
    </row>
    <row r="146" spans="7:7" x14ac:dyDescent="0.25">
      <c r="G146" s="188"/>
    </row>
    <row r="147" spans="7:7" x14ac:dyDescent="0.25">
      <c r="G147" s="188"/>
    </row>
    <row r="148" spans="7:7" x14ac:dyDescent="0.25">
      <c r="G148" s="188"/>
    </row>
    <row r="149" spans="7:7" x14ac:dyDescent="0.25">
      <c r="G149" s="188"/>
    </row>
    <row r="150" spans="7:7" x14ac:dyDescent="0.25">
      <c r="G150" s="188"/>
    </row>
    <row r="151" spans="7:7" x14ac:dyDescent="0.25">
      <c r="G151" s="188"/>
    </row>
    <row r="152" spans="7:7" x14ac:dyDescent="0.25">
      <c r="G152" s="188"/>
    </row>
    <row r="153" spans="7:7" x14ac:dyDescent="0.25">
      <c r="G153" s="188"/>
    </row>
    <row r="154" spans="7:7" x14ac:dyDescent="0.25">
      <c r="G154" s="188"/>
    </row>
    <row r="155" spans="7:7" x14ac:dyDescent="0.25">
      <c r="G155" s="188"/>
    </row>
    <row r="156" spans="7:7" x14ac:dyDescent="0.25">
      <c r="G156" s="188"/>
    </row>
    <row r="157" spans="7:7" x14ac:dyDescent="0.25">
      <c r="G157" s="188"/>
    </row>
    <row r="158" spans="7:7" x14ac:dyDescent="0.25">
      <c r="G158" s="188"/>
    </row>
    <row r="159" spans="7:7" x14ac:dyDescent="0.25">
      <c r="G159" s="188"/>
    </row>
    <row r="160" spans="7:7" x14ac:dyDescent="0.25">
      <c r="G160" s="188"/>
    </row>
    <row r="161" spans="7:7" x14ac:dyDescent="0.25">
      <c r="G161" s="188"/>
    </row>
    <row r="162" spans="7:7" x14ac:dyDescent="0.25">
      <c r="G162" s="188"/>
    </row>
    <row r="163" spans="7:7" x14ac:dyDescent="0.25">
      <c r="G163" s="188"/>
    </row>
    <row r="164" spans="7:7" x14ac:dyDescent="0.25">
      <c r="G164" s="188"/>
    </row>
    <row r="165" spans="7:7" x14ac:dyDescent="0.25">
      <c r="G165" s="188"/>
    </row>
    <row r="166" spans="7:7" x14ac:dyDescent="0.25">
      <c r="G166" s="188"/>
    </row>
    <row r="167" spans="7:7" x14ac:dyDescent="0.25">
      <c r="G167" s="188"/>
    </row>
    <row r="168" spans="7:7" x14ac:dyDescent="0.25">
      <c r="G168" s="188"/>
    </row>
    <row r="169" spans="7:7" x14ac:dyDescent="0.25">
      <c r="G169" s="188"/>
    </row>
    <row r="170" spans="7:7" x14ac:dyDescent="0.25">
      <c r="G170" s="188"/>
    </row>
    <row r="171" spans="7:7" x14ac:dyDescent="0.25">
      <c r="G171" s="188"/>
    </row>
    <row r="172" spans="7:7" x14ac:dyDescent="0.25">
      <c r="G172" s="188"/>
    </row>
    <row r="173" spans="7:7" x14ac:dyDescent="0.25">
      <c r="G173" s="188"/>
    </row>
    <row r="174" spans="7:7" x14ac:dyDescent="0.25">
      <c r="G174" s="188"/>
    </row>
    <row r="175" spans="7:7" x14ac:dyDescent="0.25">
      <c r="G175" s="188"/>
    </row>
    <row r="176" spans="7:7" x14ac:dyDescent="0.25">
      <c r="G176" s="188"/>
    </row>
    <row r="177" spans="7:7" x14ac:dyDescent="0.25">
      <c r="G177" s="188"/>
    </row>
    <row r="178" spans="7:7" x14ac:dyDescent="0.25">
      <c r="G178" s="188"/>
    </row>
    <row r="179" spans="7:7" x14ac:dyDescent="0.25">
      <c r="G179" s="188"/>
    </row>
    <row r="180" spans="7:7" x14ac:dyDescent="0.25">
      <c r="G180" s="188"/>
    </row>
    <row r="181" spans="7:7" x14ac:dyDescent="0.25">
      <c r="G181" s="188"/>
    </row>
    <row r="182" spans="7:7" x14ac:dyDescent="0.25">
      <c r="G182" s="188"/>
    </row>
    <row r="183" spans="7:7" x14ac:dyDescent="0.25">
      <c r="G183" s="188"/>
    </row>
    <row r="184" spans="7:7" x14ac:dyDescent="0.25">
      <c r="G184" s="188"/>
    </row>
    <row r="185" spans="7:7" x14ac:dyDescent="0.25">
      <c r="G185" s="188"/>
    </row>
    <row r="186" spans="7:7" x14ac:dyDescent="0.25">
      <c r="G186" s="188"/>
    </row>
    <row r="187" spans="7:7" x14ac:dyDescent="0.25">
      <c r="G187" s="188"/>
    </row>
    <row r="188" spans="7:7" x14ac:dyDescent="0.25">
      <c r="G188" s="188"/>
    </row>
    <row r="189" spans="7:7" x14ac:dyDescent="0.25">
      <c r="G189" s="188"/>
    </row>
    <row r="190" spans="7:7" x14ac:dyDescent="0.25">
      <c r="G190" s="188"/>
    </row>
    <row r="191" spans="7:7" x14ac:dyDescent="0.25">
      <c r="G191" s="188"/>
    </row>
    <row r="192" spans="7:7" x14ac:dyDescent="0.25">
      <c r="G192" s="188"/>
    </row>
    <row r="193" spans="7:7" x14ac:dyDescent="0.25">
      <c r="G193" s="188"/>
    </row>
    <row r="194" spans="7:7" x14ac:dyDescent="0.25">
      <c r="G194" s="188"/>
    </row>
    <row r="195" spans="7:7" x14ac:dyDescent="0.25">
      <c r="G195" s="188"/>
    </row>
    <row r="196" spans="7:7" x14ac:dyDescent="0.25">
      <c r="G196" s="188"/>
    </row>
    <row r="197" spans="7:7" x14ac:dyDescent="0.25">
      <c r="G197" s="188"/>
    </row>
    <row r="198" spans="7:7" x14ac:dyDescent="0.25">
      <c r="G198" s="188"/>
    </row>
    <row r="199" spans="7:7" x14ac:dyDescent="0.25">
      <c r="G199" s="188"/>
    </row>
    <row r="200" spans="7:7" x14ac:dyDescent="0.25">
      <c r="G200" s="188"/>
    </row>
    <row r="201" spans="7:7" x14ac:dyDescent="0.25">
      <c r="G201" s="188"/>
    </row>
    <row r="202" spans="7:7" x14ac:dyDescent="0.25">
      <c r="G202" s="188"/>
    </row>
    <row r="203" spans="7:7" x14ac:dyDescent="0.25">
      <c r="G203" s="188"/>
    </row>
    <row r="204" spans="7:7" x14ac:dyDescent="0.25">
      <c r="G204" s="188"/>
    </row>
    <row r="205" spans="7:7" x14ac:dyDescent="0.25">
      <c r="G205" s="188"/>
    </row>
    <row r="206" spans="7:7" x14ac:dyDescent="0.25">
      <c r="G206" s="188"/>
    </row>
    <row r="207" spans="7:7" x14ac:dyDescent="0.25">
      <c r="G207" s="188"/>
    </row>
    <row r="208" spans="7:7" x14ac:dyDescent="0.25">
      <c r="G208" s="188"/>
    </row>
    <row r="209" spans="7:7" x14ac:dyDescent="0.25">
      <c r="G209" s="188"/>
    </row>
    <row r="210" spans="7:7" x14ac:dyDescent="0.25">
      <c r="G210" s="188"/>
    </row>
    <row r="211" spans="7:7" x14ac:dyDescent="0.25">
      <c r="G211" s="188"/>
    </row>
    <row r="212" spans="7:7" x14ac:dyDescent="0.25">
      <c r="G212" s="188"/>
    </row>
    <row r="213" spans="7:7" x14ac:dyDescent="0.25">
      <c r="G213" s="188"/>
    </row>
    <row r="214" spans="7:7" x14ac:dyDescent="0.25">
      <c r="G214" s="188"/>
    </row>
    <row r="215" spans="7:7" x14ac:dyDescent="0.25">
      <c r="G215" s="188"/>
    </row>
    <row r="216" spans="7:7" x14ac:dyDescent="0.25">
      <c r="G216" s="188"/>
    </row>
    <row r="217" spans="7:7" x14ac:dyDescent="0.25">
      <c r="G217" s="188"/>
    </row>
    <row r="218" spans="7:7" x14ac:dyDescent="0.25">
      <c r="G218" s="188"/>
    </row>
    <row r="219" spans="7:7" x14ac:dyDescent="0.25">
      <c r="G219" s="188"/>
    </row>
    <row r="220" spans="7:7" x14ac:dyDescent="0.25">
      <c r="G220" s="188"/>
    </row>
    <row r="221" spans="7:7" x14ac:dyDescent="0.25">
      <c r="G221" s="188"/>
    </row>
    <row r="222" spans="7:7" x14ac:dyDescent="0.25">
      <c r="G222" s="188"/>
    </row>
    <row r="223" spans="7:7" x14ac:dyDescent="0.25">
      <c r="G223" s="188"/>
    </row>
    <row r="224" spans="7:7" x14ac:dyDescent="0.25">
      <c r="G224" s="188"/>
    </row>
    <row r="225" spans="7:7" x14ac:dyDescent="0.25">
      <c r="G225" s="188"/>
    </row>
    <row r="226" spans="7:7" x14ac:dyDescent="0.25">
      <c r="G226" s="188"/>
    </row>
    <row r="227" spans="7:7" x14ac:dyDescent="0.25">
      <c r="G227" s="188"/>
    </row>
    <row r="228" spans="7:7" x14ac:dyDescent="0.25">
      <c r="G228" s="188"/>
    </row>
    <row r="229" spans="7:7" x14ac:dyDescent="0.25">
      <c r="G229" s="188"/>
    </row>
    <row r="230" spans="7:7" x14ac:dyDescent="0.25">
      <c r="G230" s="188"/>
    </row>
    <row r="231" spans="7:7" x14ac:dyDescent="0.25">
      <c r="G231" s="188"/>
    </row>
    <row r="232" spans="7:7" x14ac:dyDescent="0.25">
      <c r="G232" s="188"/>
    </row>
    <row r="233" spans="7:7" x14ac:dyDescent="0.25">
      <c r="G233" s="188"/>
    </row>
    <row r="234" spans="7:7" x14ac:dyDescent="0.25">
      <c r="G234" s="188"/>
    </row>
    <row r="235" spans="7:7" x14ac:dyDescent="0.25">
      <c r="G235" s="188"/>
    </row>
    <row r="236" spans="7:7" x14ac:dyDescent="0.25">
      <c r="G236" s="188"/>
    </row>
    <row r="237" spans="7:7" x14ac:dyDescent="0.25">
      <c r="G237" s="188"/>
    </row>
    <row r="238" spans="7:7" x14ac:dyDescent="0.25">
      <c r="G238" s="188"/>
    </row>
    <row r="239" spans="7:7" x14ac:dyDescent="0.25">
      <c r="G239" s="188"/>
    </row>
    <row r="240" spans="7:7" x14ac:dyDescent="0.25">
      <c r="G240" s="188"/>
    </row>
    <row r="241" spans="7:7" x14ac:dyDescent="0.25">
      <c r="G241" s="188"/>
    </row>
    <row r="242" spans="7:7" x14ac:dyDescent="0.25">
      <c r="G242" s="188"/>
    </row>
    <row r="243" spans="7:7" x14ac:dyDescent="0.25">
      <c r="G243" s="188"/>
    </row>
    <row r="244" spans="7:7" x14ac:dyDescent="0.25">
      <c r="G244" s="188"/>
    </row>
    <row r="245" spans="7:7" x14ac:dyDescent="0.25">
      <c r="G245" s="188"/>
    </row>
    <row r="246" spans="7:7" x14ac:dyDescent="0.25">
      <c r="G246" s="188"/>
    </row>
    <row r="247" spans="7:7" x14ac:dyDescent="0.25">
      <c r="G247" s="188"/>
    </row>
    <row r="248" spans="7:7" x14ac:dyDescent="0.25">
      <c r="G248" s="188"/>
    </row>
    <row r="249" spans="7:7" x14ac:dyDescent="0.25">
      <c r="G249" s="188"/>
    </row>
    <row r="250" spans="7:7" x14ac:dyDescent="0.25">
      <c r="G250" s="188"/>
    </row>
    <row r="251" spans="7:7" x14ac:dyDescent="0.25">
      <c r="G251" s="188"/>
    </row>
    <row r="252" spans="7:7" x14ac:dyDescent="0.25">
      <c r="G252" s="188"/>
    </row>
    <row r="253" spans="7:7" x14ac:dyDescent="0.25">
      <c r="G253" s="188"/>
    </row>
    <row r="254" spans="7:7" x14ac:dyDescent="0.25">
      <c r="G254" s="188"/>
    </row>
    <row r="255" spans="7:7" x14ac:dyDescent="0.25">
      <c r="G255" s="188"/>
    </row>
    <row r="256" spans="7:7" x14ac:dyDescent="0.25">
      <c r="G256" s="188"/>
    </row>
    <row r="257" spans="7:7" x14ac:dyDescent="0.25">
      <c r="G257" s="188"/>
    </row>
    <row r="258" spans="7:7" x14ac:dyDescent="0.25">
      <c r="G258" s="188"/>
    </row>
    <row r="259" spans="7:7" x14ac:dyDescent="0.25">
      <c r="G259" s="188"/>
    </row>
    <row r="260" spans="7:7" x14ac:dyDescent="0.25">
      <c r="G260" s="188"/>
    </row>
    <row r="261" spans="7:7" x14ac:dyDescent="0.25">
      <c r="G261" s="188"/>
    </row>
    <row r="262" spans="7:7" x14ac:dyDescent="0.25">
      <c r="G262" s="188"/>
    </row>
    <row r="263" spans="7:7" x14ac:dyDescent="0.25">
      <c r="G263" s="188"/>
    </row>
    <row r="264" spans="7:7" x14ac:dyDescent="0.25">
      <c r="G264" s="188"/>
    </row>
    <row r="265" spans="7:7" x14ac:dyDescent="0.25">
      <c r="G265" s="188"/>
    </row>
    <row r="266" spans="7:7" x14ac:dyDescent="0.25">
      <c r="G266" s="188"/>
    </row>
    <row r="267" spans="7:7" x14ac:dyDescent="0.25">
      <c r="G267" s="188"/>
    </row>
    <row r="268" spans="7:7" x14ac:dyDescent="0.25">
      <c r="G268" s="188"/>
    </row>
    <row r="269" spans="7:7" x14ac:dyDescent="0.25">
      <c r="G269" s="188"/>
    </row>
    <row r="270" spans="7:7" x14ac:dyDescent="0.25">
      <c r="G270" s="188"/>
    </row>
    <row r="271" spans="7:7" x14ac:dyDescent="0.25">
      <c r="G271" s="188"/>
    </row>
    <row r="272" spans="7:7" x14ac:dyDescent="0.25">
      <c r="G272" s="188"/>
    </row>
    <row r="273" spans="7:7" x14ac:dyDescent="0.25">
      <c r="G273" s="188"/>
    </row>
    <row r="274" spans="7:7" x14ac:dyDescent="0.25">
      <c r="G274" s="188"/>
    </row>
    <row r="275" spans="7:7" x14ac:dyDescent="0.25">
      <c r="G275" s="188"/>
    </row>
    <row r="276" spans="7:7" x14ac:dyDescent="0.25">
      <c r="G276" s="188"/>
    </row>
    <row r="277" spans="7:7" x14ac:dyDescent="0.25">
      <c r="G277" s="188"/>
    </row>
    <row r="278" spans="7:7" x14ac:dyDescent="0.25">
      <c r="G278" s="188"/>
    </row>
    <row r="279" spans="7:7" x14ac:dyDescent="0.25">
      <c r="G279" s="188"/>
    </row>
    <row r="280" spans="7:7" x14ac:dyDescent="0.25">
      <c r="G280" s="188"/>
    </row>
    <row r="281" spans="7:7" x14ac:dyDescent="0.25">
      <c r="G281" s="188"/>
    </row>
    <row r="282" spans="7:7" x14ac:dyDescent="0.25">
      <c r="G282" s="188"/>
    </row>
    <row r="283" spans="7:7" x14ac:dyDescent="0.25">
      <c r="G283" s="188"/>
    </row>
    <row r="284" spans="7:7" x14ac:dyDescent="0.25">
      <c r="G284" s="188"/>
    </row>
    <row r="285" spans="7:7" x14ac:dyDescent="0.25">
      <c r="G285" s="188"/>
    </row>
    <row r="286" spans="7:7" x14ac:dyDescent="0.25">
      <c r="G286" s="188"/>
    </row>
    <row r="287" spans="7:7" x14ac:dyDescent="0.25">
      <c r="G287" s="188"/>
    </row>
    <row r="288" spans="7:7" x14ac:dyDescent="0.25">
      <c r="G288" s="188"/>
    </row>
    <row r="289" spans="7:7" x14ac:dyDescent="0.25">
      <c r="G289" s="188"/>
    </row>
    <row r="290" spans="7:7" x14ac:dyDescent="0.25">
      <c r="G290" s="188"/>
    </row>
    <row r="291" spans="7:7" x14ac:dyDescent="0.25">
      <c r="G291" s="188"/>
    </row>
    <row r="292" spans="7:7" x14ac:dyDescent="0.25">
      <c r="G292" s="188"/>
    </row>
    <row r="293" spans="7:7" x14ac:dyDescent="0.25">
      <c r="G293" s="188"/>
    </row>
    <row r="294" spans="7:7" x14ac:dyDescent="0.25">
      <c r="G294" s="188"/>
    </row>
    <row r="295" spans="7:7" x14ac:dyDescent="0.25">
      <c r="G295" s="188"/>
    </row>
    <row r="296" spans="7:7" x14ac:dyDescent="0.25">
      <c r="G296" s="188"/>
    </row>
    <row r="297" spans="7:7" x14ac:dyDescent="0.25">
      <c r="G297" s="188"/>
    </row>
    <row r="298" spans="7:7" x14ac:dyDescent="0.25">
      <c r="G298" s="188"/>
    </row>
    <row r="299" spans="7:7" x14ac:dyDescent="0.25">
      <c r="G299" s="188"/>
    </row>
    <row r="300" spans="7:7" x14ac:dyDescent="0.25">
      <c r="G300" s="188"/>
    </row>
    <row r="301" spans="7:7" x14ac:dyDescent="0.25">
      <c r="G301" s="188"/>
    </row>
    <row r="302" spans="7:7" x14ac:dyDescent="0.25">
      <c r="G302" s="188"/>
    </row>
    <row r="303" spans="7:7" x14ac:dyDescent="0.25">
      <c r="G303" s="188"/>
    </row>
    <row r="304" spans="7:7" x14ac:dyDescent="0.25">
      <c r="G304" s="188"/>
    </row>
    <row r="305" spans="7:7" x14ac:dyDescent="0.25">
      <c r="G305" s="188"/>
    </row>
    <row r="306" spans="7:7" x14ac:dyDescent="0.25">
      <c r="G306" s="188"/>
    </row>
    <row r="307" spans="7:7" x14ac:dyDescent="0.25">
      <c r="G307" s="188"/>
    </row>
    <row r="308" spans="7:7" x14ac:dyDescent="0.25">
      <c r="G308" s="188"/>
    </row>
    <row r="309" spans="7:7" x14ac:dyDescent="0.25">
      <c r="G309" s="188"/>
    </row>
    <row r="310" spans="7:7" x14ac:dyDescent="0.25">
      <c r="G310" s="188"/>
    </row>
    <row r="311" spans="7:7" x14ac:dyDescent="0.25">
      <c r="G311" s="188"/>
    </row>
    <row r="312" spans="7:7" x14ac:dyDescent="0.25">
      <c r="G312" s="188"/>
    </row>
    <row r="313" spans="7:7" x14ac:dyDescent="0.25">
      <c r="G313" s="18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7409D-A664-41E9-8E19-DCE68806F1A0}">
  <dimension ref="B4:J28"/>
  <sheetViews>
    <sheetView workbookViewId="0">
      <selection activeCell="E15" sqref="E15"/>
    </sheetView>
  </sheetViews>
  <sheetFormatPr baseColWidth="10" defaultColWidth="9.140625" defaultRowHeight="15" x14ac:dyDescent="0.25"/>
  <cols>
    <col min="1" max="1" width="2" style="133" customWidth="1"/>
    <col min="2" max="2" width="12.5703125" style="133" bestFit="1" customWidth="1"/>
    <col min="3" max="3" width="8.28515625" style="133" bestFit="1" customWidth="1"/>
    <col min="4" max="4" width="26.42578125" style="133" bestFit="1" customWidth="1"/>
    <col min="5" max="5" width="11.7109375" style="133" bestFit="1" customWidth="1"/>
    <col min="6" max="6" width="11" style="133" bestFit="1" customWidth="1"/>
    <col min="7" max="7" width="10.85546875" style="133" bestFit="1" customWidth="1"/>
    <col min="8" max="8" width="9" style="133" bestFit="1" customWidth="1"/>
    <col min="9" max="9" width="11.85546875" style="133" customWidth="1"/>
    <col min="10" max="10" width="11.7109375" style="133" customWidth="1"/>
    <col min="11" max="11" width="11.42578125" style="133" customWidth="1"/>
    <col min="12" max="16384" width="9.140625" style="133"/>
  </cols>
  <sheetData>
    <row r="4" spans="2:10" ht="15" customHeight="1" x14ac:dyDescent="0.35">
      <c r="D4" s="134"/>
    </row>
    <row r="5" spans="2:10" ht="8.25" customHeight="1" x14ac:dyDescent="0.35">
      <c r="D5" s="134"/>
    </row>
    <row r="6" spans="2:10" ht="26.25" customHeight="1" x14ac:dyDescent="0.25"/>
    <row r="7" spans="2:10" ht="26.25" customHeight="1" x14ac:dyDescent="0.35">
      <c r="C7" s="134"/>
      <c r="D7" s="134"/>
      <c r="G7" s="134" t="s">
        <v>92</v>
      </c>
      <c r="H7" s="135">
        <v>44258.734124976851</v>
      </c>
      <c r="J7" s="136"/>
    </row>
    <row r="8" spans="2:10" ht="26.25" customHeight="1" x14ac:dyDescent="0.35">
      <c r="C8" s="134"/>
      <c r="D8" s="134"/>
    </row>
    <row r="9" spans="2:10" ht="21" customHeight="1" x14ac:dyDescent="0.35">
      <c r="B9" s="25" t="s">
        <v>22</v>
      </c>
      <c r="C9" s="25"/>
      <c r="D9" s="26" t="s">
        <v>41</v>
      </c>
      <c r="E9" s="25" t="s">
        <v>23</v>
      </c>
      <c r="F9" s="189" t="s">
        <v>42</v>
      </c>
      <c r="G9" s="25" t="s">
        <v>24</v>
      </c>
      <c r="H9" s="139"/>
      <c r="I9" s="137"/>
      <c r="J9" s="139"/>
    </row>
    <row r="10" spans="2:10" ht="21" customHeight="1" x14ac:dyDescent="0.25"/>
    <row r="11" spans="2:10" ht="21" customHeight="1" x14ac:dyDescent="0.25">
      <c r="B11" s="140" t="s">
        <v>25</v>
      </c>
      <c r="C11" s="140" t="s">
        <v>26</v>
      </c>
      <c r="D11" s="140" t="s">
        <v>27</v>
      </c>
      <c r="E11" s="140" t="s">
        <v>28</v>
      </c>
      <c r="F11" s="140" t="s">
        <v>29</v>
      </c>
      <c r="G11" s="140" t="s">
        <v>30</v>
      </c>
    </row>
    <row r="12" spans="2:10" ht="21" customHeight="1" x14ac:dyDescent="0.35">
      <c r="B12" s="141">
        <v>1</v>
      </c>
      <c r="C12" s="142">
        <v>215</v>
      </c>
      <c r="D12" s="143" t="str">
        <f>IF(ISBLANK(C12),"",VLOOKUP(C12,Inscripcion!$A$1:$E$199,2,FALSE))</f>
        <v>Rogelio Herra Badilla</v>
      </c>
      <c r="E12" s="144" t="str">
        <f>IF(ISBLANK(C12),"",VLOOKUP(C12,Inscripcion!$A$1:$E$199,3,FALSE))</f>
        <v>San José</v>
      </c>
      <c r="F12" s="144">
        <f>IF(ISBLANK(C12),"",VLOOKUP(C12,Inscripcion!$A$1:$E$199,4,FALSE))</f>
        <v>1</v>
      </c>
      <c r="G12" s="144">
        <f>IF(ISBLANK(C12),"",VLOOKUP(C12,Inscripcion!$A$1:$E$199,5,FALSE))</f>
        <v>500</v>
      </c>
    </row>
    <row r="13" spans="2:10" ht="21" customHeight="1" x14ac:dyDescent="0.35">
      <c r="B13" s="141">
        <v>2</v>
      </c>
      <c r="C13" s="142">
        <v>3285</v>
      </c>
      <c r="D13" s="143" t="str">
        <f>IF(ISBLANK(C13),"",VLOOKUP(C13,Inscripcion!$A$1:$E$199,2,FALSE))</f>
        <v>Longino Soto Boucart</v>
      </c>
      <c r="E13" s="144" t="str">
        <f>IF(ISBLANK(C13),"",VLOOKUP(C13,Inscripcion!$A$1:$E$199,3,FALSE))</f>
        <v>Mora</v>
      </c>
      <c r="F13" s="144">
        <f>IF(ISBLANK(C13),"",VLOOKUP(C13,Inscripcion!$A$1:$E$199,4,FALSE))</f>
        <v>11</v>
      </c>
      <c r="G13" s="144">
        <f>IF(ISBLANK(C13),"",VLOOKUP(C13,Inscripcion!$A$1:$E$199,5,FALSE))</f>
        <v>500</v>
      </c>
    </row>
    <row r="14" spans="2:10" ht="21" customHeight="1" x14ac:dyDescent="0.35">
      <c r="B14" s="141">
        <v>3</v>
      </c>
      <c r="C14" s="142">
        <v>261</v>
      </c>
      <c r="D14" s="143" t="str">
        <f>IF(ISBLANK(C14),"",VLOOKUP(C14,Inscripcion!$A$1:$E$199,2,FALSE))</f>
        <v>Gerardo Chacón Fonseca</v>
      </c>
      <c r="E14" s="144" t="str">
        <f>IF(ISBLANK(C14),"",VLOOKUP(C14,Inscripcion!$A$1:$E$199,3,FALSE))</f>
        <v>San Pedro</v>
      </c>
      <c r="F14" s="144">
        <f>IF(ISBLANK(C14),"",VLOOKUP(C14,Inscripcion!$A$1:$E$199,4,FALSE))</f>
        <v>87</v>
      </c>
      <c r="G14" s="144">
        <f>IF(ISBLANK(C14),"",VLOOKUP(C14,Inscripcion!$A$1:$E$199,5,FALSE))</f>
        <v>500</v>
      </c>
    </row>
    <row r="15" spans="2:10" ht="21" customHeight="1" x14ac:dyDescent="0.25">
      <c r="F15" s="145" t="s">
        <v>93</v>
      </c>
      <c r="G15" s="145" t="s">
        <v>93</v>
      </c>
    </row>
    <row r="16" spans="2:10" ht="21" customHeight="1" x14ac:dyDescent="0.25"/>
    <row r="17" spans="2:10" ht="21" customHeight="1" x14ac:dyDescent="0.25">
      <c r="B17" s="146" t="s">
        <v>31</v>
      </c>
      <c r="C17" s="146"/>
      <c r="D17" s="146" t="s">
        <v>33</v>
      </c>
      <c r="E17" s="146" t="s">
        <v>34</v>
      </c>
      <c r="F17" s="146" t="s">
        <v>35</v>
      </c>
      <c r="G17" s="146" t="s">
        <v>36</v>
      </c>
      <c r="H17" s="147" t="s">
        <v>37</v>
      </c>
      <c r="I17" s="148"/>
    </row>
    <row r="18" spans="2:10" ht="21" customHeight="1" x14ac:dyDescent="0.25">
      <c r="B18" s="149">
        <v>1</v>
      </c>
      <c r="C18" s="150">
        <v>1</v>
      </c>
      <c r="D18" s="151" t="str">
        <f>D12</f>
        <v>Rogelio Herra Badilla</v>
      </c>
      <c r="E18" s="152"/>
      <c r="F18" s="152"/>
      <c r="G18" s="152"/>
      <c r="H18" s="153"/>
      <c r="I18" s="148"/>
    </row>
    <row r="19" spans="2:10" ht="21" customHeight="1" x14ac:dyDescent="0.25">
      <c r="B19" s="154"/>
      <c r="C19" s="150">
        <v>3</v>
      </c>
      <c r="D19" s="151" t="str">
        <f>D14</f>
        <v>Gerardo Chacón Fonseca</v>
      </c>
      <c r="E19" s="152"/>
      <c r="F19" s="152"/>
      <c r="G19" s="152"/>
      <c r="H19" s="155"/>
      <c r="I19" s="148"/>
    </row>
    <row r="20" spans="2:10" ht="21" customHeight="1" x14ac:dyDescent="0.25">
      <c r="B20" s="149">
        <v>2</v>
      </c>
      <c r="C20" s="152">
        <v>1</v>
      </c>
      <c r="D20" s="151" t="str">
        <f>D12</f>
        <v>Rogelio Herra Badilla</v>
      </c>
      <c r="E20" s="152"/>
      <c r="F20" s="152"/>
      <c r="G20" s="152"/>
      <c r="H20" s="153"/>
      <c r="I20" s="148"/>
    </row>
    <row r="21" spans="2:10" ht="21" customHeight="1" x14ac:dyDescent="0.25">
      <c r="B21" s="154"/>
      <c r="C21" s="152">
        <v>2</v>
      </c>
      <c r="D21" s="151" t="str">
        <f>D13</f>
        <v>Longino Soto Boucart</v>
      </c>
      <c r="E21" s="152"/>
      <c r="F21" s="152"/>
      <c r="G21" s="152"/>
      <c r="H21" s="155"/>
      <c r="I21" s="148"/>
    </row>
    <row r="22" spans="2:10" ht="21" customHeight="1" x14ac:dyDescent="0.25">
      <c r="B22" s="149">
        <v>3</v>
      </c>
      <c r="C22" s="152">
        <v>2</v>
      </c>
      <c r="D22" s="151" t="str">
        <f>D13</f>
        <v>Longino Soto Boucart</v>
      </c>
      <c r="E22" s="152"/>
      <c r="F22" s="152"/>
      <c r="G22" s="152"/>
      <c r="H22" s="156"/>
      <c r="I22" s="148"/>
    </row>
    <row r="23" spans="2:10" ht="21" customHeight="1" x14ac:dyDescent="0.25">
      <c r="B23" s="154"/>
      <c r="C23" s="152">
        <v>3</v>
      </c>
      <c r="D23" s="151" t="str">
        <f>D14</f>
        <v>Gerardo Chacón Fonseca</v>
      </c>
      <c r="E23" s="152"/>
      <c r="F23" s="152"/>
      <c r="G23" s="152"/>
      <c r="H23" s="155"/>
      <c r="I23" s="148"/>
    </row>
    <row r="24" spans="2:10" ht="21" customHeight="1" x14ac:dyDescent="0.25">
      <c r="B24" s="138"/>
      <c r="C24" s="138"/>
      <c r="D24" s="138"/>
      <c r="E24" s="138"/>
      <c r="F24" s="138"/>
      <c r="G24" s="138"/>
      <c r="H24" s="138"/>
      <c r="I24" s="138"/>
      <c r="J24" s="138"/>
    </row>
    <row r="25" spans="2:10" ht="21" customHeight="1" x14ac:dyDescent="0.25">
      <c r="B25" s="138"/>
      <c r="C25" s="138"/>
      <c r="D25" s="138"/>
      <c r="E25" s="138"/>
      <c r="F25" s="138"/>
      <c r="G25" s="138"/>
      <c r="H25" s="138"/>
      <c r="I25" s="138"/>
      <c r="J25" s="138"/>
    </row>
    <row r="26" spans="2:10" ht="21" customHeight="1" x14ac:dyDescent="0.25">
      <c r="B26" s="138"/>
      <c r="C26" s="138"/>
      <c r="D26" s="152" t="s">
        <v>38</v>
      </c>
      <c r="E26" s="138"/>
      <c r="F26" s="138"/>
      <c r="G26" s="138"/>
      <c r="H26" s="138"/>
      <c r="I26" s="138"/>
      <c r="J26" s="138"/>
    </row>
    <row r="27" spans="2:10" ht="21" customHeight="1" x14ac:dyDescent="0.25">
      <c r="D27" s="157" t="s">
        <v>39</v>
      </c>
      <c r="E27" s="138"/>
      <c r="F27" s="138"/>
    </row>
    <row r="28" spans="2:10" ht="21" customHeight="1" x14ac:dyDescent="0.25">
      <c r="D28" s="157" t="s">
        <v>40</v>
      </c>
      <c r="E28" s="138"/>
      <c r="F28" s="13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J35"/>
  <sheetViews>
    <sheetView workbookViewId="0">
      <selection activeCell="N16" sqref="N16"/>
    </sheetView>
  </sheetViews>
  <sheetFormatPr baseColWidth="10" defaultColWidth="9.140625" defaultRowHeight="15" x14ac:dyDescent="0.25"/>
  <cols>
    <col min="1" max="1" width="2" customWidth="1"/>
    <col min="2" max="2" width="13.28515625" bestFit="1" customWidth="1"/>
    <col min="3" max="3" width="8.28515625" bestFit="1" customWidth="1"/>
    <col min="4" max="4" width="28" bestFit="1" customWidth="1"/>
    <col min="5" max="5" width="11.7109375" bestFit="1" customWidth="1"/>
    <col min="6" max="6" width="14.85546875" bestFit="1" customWidth="1"/>
    <col min="7" max="7" width="11.7109375" bestFit="1" customWidth="1"/>
    <col min="8" max="8" width="9" bestFit="1" customWidth="1"/>
    <col min="9" max="9" width="12.140625" customWidth="1"/>
    <col min="10" max="10" width="14.5703125" customWidth="1"/>
    <col min="11" max="11" width="11.42578125" customWidth="1"/>
  </cols>
  <sheetData>
    <row r="4" spans="2:10" ht="15" customHeight="1" x14ac:dyDescent="0.35">
      <c r="D4" s="1"/>
    </row>
    <row r="5" spans="2:10" ht="25.5" customHeight="1" x14ac:dyDescent="0.35">
      <c r="D5" s="1"/>
    </row>
    <row r="6" spans="2:10" ht="25.5" customHeight="1" x14ac:dyDescent="0.35">
      <c r="D6" s="1"/>
    </row>
    <row r="7" spans="2:10" ht="29.25" customHeight="1" x14ac:dyDescent="0.35">
      <c r="C7" s="158"/>
      <c r="D7" s="158"/>
      <c r="E7" s="158"/>
      <c r="F7" s="158"/>
      <c r="G7" s="3" t="s">
        <v>21</v>
      </c>
      <c r="H7" s="24">
        <v>44258.773990254631</v>
      </c>
      <c r="J7" s="4"/>
    </row>
    <row r="8" spans="2:10" ht="20.25" customHeight="1" x14ac:dyDescent="0.35">
      <c r="D8" s="1"/>
      <c r="G8" s="5"/>
    </row>
    <row r="9" spans="2:10" ht="21" customHeight="1" x14ac:dyDescent="0.35">
      <c r="B9" s="5" t="s">
        <v>22</v>
      </c>
      <c r="C9" s="5"/>
      <c r="D9" s="6" t="s">
        <v>41</v>
      </c>
      <c r="E9" s="5" t="s">
        <v>23</v>
      </c>
      <c r="F9" s="189" t="s">
        <v>43</v>
      </c>
      <c r="G9" s="5" t="s">
        <v>24</v>
      </c>
      <c r="H9" s="6"/>
      <c r="J9" s="2"/>
    </row>
    <row r="10" spans="2:10" ht="30" customHeight="1" x14ac:dyDescent="0.25"/>
    <row r="11" spans="2:10" ht="21" customHeight="1" x14ac:dyDescent="0.25">
      <c r="B11" s="5" t="s">
        <v>25</v>
      </c>
      <c r="C11" s="7" t="s">
        <v>26</v>
      </c>
      <c r="D11" s="7" t="s">
        <v>27</v>
      </c>
      <c r="E11" s="7" t="s">
        <v>28</v>
      </c>
      <c r="F11" s="7" t="s">
        <v>29</v>
      </c>
      <c r="G11" s="7" t="s">
        <v>30</v>
      </c>
    </row>
    <row r="12" spans="2:10" ht="21" customHeight="1" x14ac:dyDescent="0.3">
      <c r="B12" s="8">
        <v>1</v>
      </c>
      <c r="C12" s="9">
        <v>48</v>
      </c>
      <c r="D12" s="10" t="str">
        <f>IF(ISBLANK(C12),"",VLOOKUP(C12,Inscripcion!$A$1:$E$199,2,FALSE))</f>
        <v>Jorge Simón Perez</v>
      </c>
      <c r="E12" s="11" t="str">
        <f>IF(ISBLANK(C12),"",VLOOKUP(C12,Inscripcion!$A$1:$E$199,3,FALSE))</f>
        <v>Santa Ana</v>
      </c>
      <c r="F12" s="11">
        <f>IF(ISBLANK(C12),"",VLOOKUP(C12,Inscripcion!$A$1:$E$199,4,FALSE))</f>
        <v>4</v>
      </c>
      <c r="G12" s="11">
        <f>IF(ISBLANK(C12),"",VLOOKUP(C12,Inscripcion!$A$1:$E$199,5,FALSE))</f>
        <v>500</v>
      </c>
    </row>
    <row r="13" spans="2:10" ht="21" customHeight="1" x14ac:dyDescent="0.3">
      <c r="B13" s="8">
        <v>2</v>
      </c>
      <c r="C13" s="9">
        <v>2534</v>
      </c>
      <c r="D13" s="10" t="str">
        <f>IF(ISBLANK(C13),"",VLOOKUP(C13,Inscripcion!$A$1:$E$199,2,FALSE))</f>
        <v>Carlos Quiros Villalta</v>
      </c>
      <c r="E13" s="11" t="str">
        <f>IF(ISBLANK(C13),"",VLOOKUP(C13,Inscripcion!$A$1:$E$199,3,FALSE))</f>
        <v>San Jose</v>
      </c>
      <c r="F13" s="11">
        <f>IF(ISBLANK(C13),"",VLOOKUP(C13,Inscripcion!$A$1:$E$199,4,FALSE))</f>
        <v>10</v>
      </c>
      <c r="G13" s="11">
        <f>IF(ISBLANK(C13),"",VLOOKUP(C13,Inscripcion!$A$1:$E$199,5,FALSE))</f>
        <v>500</v>
      </c>
    </row>
    <row r="14" spans="2:10" ht="21" customHeight="1" x14ac:dyDescent="0.3">
      <c r="B14" s="8">
        <v>3</v>
      </c>
      <c r="C14" s="9">
        <v>35</v>
      </c>
      <c r="D14" s="10" t="str">
        <f>IF(ISBLANK(C14),"",VLOOKUP(C14,Inscripcion!$A$1:$E$199,2,FALSE))</f>
        <v>Herbert Zamora Romero</v>
      </c>
      <c r="E14" s="11" t="str">
        <f>IF(ISBLANK(C14),"",VLOOKUP(C14,Inscripcion!$A$1:$E$199,3,FALSE))</f>
        <v>San José</v>
      </c>
      <c r="F14" s="11">
        <f>IF(ISBLANK(C14),"",VLOOKUP(C14,Inscripcion!$A$1:$E$199,4,FALSE))</f>
        <v>18</v>
      </c>
      <c r="G14" s="11">
        <f>IF(ISBLANK(C14),"",VLOOKUP(C14,Inscripcion!$A$1:$E$199,5,FALSE))</f>
        <v>500</v>
      </c>
    </row>
    <row r="15" spans="2:10" ht="21" customHeight="1" x14ac:dyDescent="0.3">
      <c r="B15" s="8">
        <v>4</v>
      </c>
      <c r="C15" s="9">
        <v>3820</v>
      </c>
      <c r="D15" s="10" t="str">
        <f>IF(ISBLANK(C15),"",VLOOKUP(C15,Inscripcion!$A$1:$E$199,2,FALSE))</f>
        <v>Luis Gerardo Barrantes Sanchun</v>
      </c>
      <c r="E15" s="11" t="str">
        <f>IF(ISBLANK(C15),"",VLOOKUP(C15,Inscripcion!$A$1:$E$199,3,FALSE))</f>
        <v>Puntarenas</v>
      </c>
      <c r="F15" s="11" t="str">
        <f>IF(ISBLANK(C15),"",VLOOKUP(C15,Inscripcion!$A$1:$E$199,4,FALSE))</f>
        <v>NUEVO AFILIADO</v>
      </c>
      <c r="G15" s="11">
        <f>IF(ISBLANK(C15),"",VLOOKUP(C15,Inscripcion!$A$1:$E$199,5,FALSE))</f>
        <v>500</v>
      </c>
    </row>
    <row r="16" spans="2:10" ht="21" customHeight="1" x14ac:dyDescent="0.25"/>
    <row r="17" spans="2:8" ht="21" customHeight="1" x14ac:dyDescent="0.25">
      <c r="B17" s="12" t="s">
        <v>31</v>
      </c>
      <c r="C17" s="12" t="s">
        <v>32</v>
      </c>
      <c r="D17" s="12" t="s">
        <v>33</v>
      </c>
      <c r="E17" s="13" t="s">
        <v>34</v>
      </c>
      <c r="F17" s="12" t="s">
        <v>35</v>
      </c>
      <c r="G17" s="12" t="s">
        <v>36</v>
      </c>
      <c r="H17" s="14" t="s">
        <v>37</v>
      </c>
    </row>
    <row r="18" spans="2:8" ht="21" customHeight="1" x14ac:dyDescent="0.25">
      <c r="B18" s="15">
        <v>1</v>
      </c>
      <c r="C18" s="16">
        <v>1</v>
      </c>
      <c r="D18" s="17" t="str">
        <f>D12</f>
        <v>Jorge Simón Perez</v>
      </c>
      <c r="E18" s="18"/>
      <c r="F18" s="18"/>
      <c r="G18" s="18"/>
      <c r="H18" s="19"/>
    </row>
    <row r="19" spans="2:8" ht="21" customHeight="1" x14ac:dyDescent="0.25">
      <c r="B19" s="20"/>
      <c r="C19" s="16">
        <v>3</v>
      </c>
      <c r="D19" s="17" t="str">
        <f>D14</f>
        <v>Herbert Zamora Romero</v>
      </c>
      <c r="E19" s="18"/>
      <c r="F19" s="18"/>
      <c r="G19" s="18"/>
      <c r="H19" s="21"/>
    </row>
    <row r="20" spans="2:8" ht="21" customHeight="1" x14ac:dyDescent="0.25">
      <c r="B20" s="15">
        <v>2</v>
      </c>
      <c r="C20" s="18">
        <v>4</v>
      </c>
      <c r="D20" s="17" t="str">
        <f>D15</f>
        <v>Luis Gerardo Barrantes Sanchun</v>
      </c>
      <c r="E20" s="18"/>
      <c r="F20" s="18"/>
      <c r="G20" s="18"/>
      <c r="H20" s="19"/>
    </row>
    <row r="21" spans="2:8" ht="21" customHeight="1" x14ac:dyDescent="0.25">
      <c r="B21" s="20"/>
      <c r="C21" s="18">
        <v>2</v>
      </c>
      <c r="D21" s="17" t="str">
        <f>D13</f>
        <v>Carlos Quiros Villalta</v>
      </c>
      <c r="E21" s="18"/>
      <c r="F21" s="18"/>
      <c r="G21" s="18"/>
      <c r="H21" s="21"/>
    </row>
    <row r="22" spans="2:8" ht="21" customHeight="1" x14ac:dyDescent="0.25">
      <c r="B22" s="15">
        <v>3</v>
      </c>
      <c r="C22" s="18">
        <v>1</v>
      </c>
      <c r="D22" s="17" t="str">
        <f>D12</f>
        <v>Jorge Simón Perez</v>
      </c>
      <c r="E22" s="18"/>
      <c r="F22" s="18"/>
      <c r="G22" s="18"/>
      <c r="H22" s="22"/>
    </row>
    <row r="23" spans="2:8" ht="21" customHeight="1" x14ac:dyDescent="0.25">
      <c r="B23" s="20"/>
      <c r="C23" s="18">
        <v>2</v>
      </c>
      <c r="D23" s="17" t="str">
        <f>D13</f>
        <v>Carlos Quiros Villalta</v>
      </c>
      <c r="E23" s="18"/>
      <c r="F23" s="18"/>
      <c r="G23" s="18"/>
      <c r="H23" s="21"/>
    </row>
    <row r="24" spans="2:8" ht="21" customHeight="1" x14ac:dyDescent="0.25">
      <c r="B24" s="15">
        <v>4</v>
      </c>
      <c r="C24" s="16">
        <v>3</v>
      </c>
      <c r="D24" s="17" t="str">
        <f>D19</f>
        <v>Herbert Zamora Romero</v>
      </c>
      <c r="E24" s="18"/>
      <c r="F24" s="18"/>
      <c r="G24" s="18"/>
      <c r="H24" s="22"/>
    </row>
    <row r="25" spans="2:8" ht="21" customHeight="1" x14ac:dyDescent="0.25">
      <c r="B25" s="20"/>
      <c r="C25" s="16">
        <v>4</v>
      </c>
      <c r="D25" s="17" t="str">
        <f>D20</f>
        <v>Luis Gerardo Barrantes Sanchun</v>
      </c>
      <c r="E25" s="18"/>
      <c r="F25" s="18"/>
      <c r="G25" s="18"/>
      <c r="H25" s="21"/>
    </row>
    <row r="26" spans="2:8" ht="21" customHeight="1" x14ac:dyDescent="0.25">
      <c r="B26" s="15">
        <v>5</v>
      </c>
      <c r="C26" s="18">
        <v>1</v>
      </c>
      <c r="D26" s="17" t="str">
        <f>D12</f>
        <v>Jorge Simón Perez</v>
      </c>
      <c r="E26" s="18"/>
      <c r="F26" s="18"/>
      <c r="G26" s="18"/>
      <c r="H26" s="22"/>
    </row>
    <row r="27" spans="2:8" ht="21" customHeight="1" x14ac:dyDescent="0.25">
      <c r="B27" s="20"/>
      <c r="C27" s="18">
        <v>4</v>
      </c>
      <c r="D27" s="17" t="str">
        <f>D15</f>
        <v>Luis Gerardo Barrantes Sanchun</v>
      </c>
      <c r="E27" s="18"/>
      <c r="F27" s="18"/>
      <c r="G27" s="18"/>
      <c r="H27" s="21"/>
    </row>
    <row r="28" spans="2:8" ht="21" customHeight="1" x14ac:dyDescent="0.25">
      <c r="B28" s="15">
        <v>6</v>
      </c>
      <c r="C28" s="18">
        <v>2</v>
      </c>
      <c r="D28" s="17" t="str">
        <f>D13</f>
        <v>Carlos Quiros Villalta</v>
      </c>
      <c r="E28" s="18"/>
      <c r="F28" s="18"/>
      <c r="G28" s="18"/>
      <c r="H28" s="22"/>
    </row>
    <row r="29" spans="2:8" ht="21" customHeight="1" x14ac:dyDescent="0.25">
      <c r="B29" s="20"/>
      <c r="C29" s="18">
        <v>3</v>
      </c>
      <c r="D29" s="17" t="str">
        <f>D24</f>
        <v>Herbert Zamora Romero</v>
      </c>
      <c r="E29" s="18"/>
      <c r="F29" s="18"/>
      <c r="G29" s="18"/>
      <c r="H29" s="21"/>
    </row>
    <row r="33" spans="4:4" ht="20.25" customHeight="1" x14ac:dyDescent="0.25">
      <c r="D33" s="18" t="s">
        <v>38</v>
      </c>
    </row>
    <row r="34" spans="4:4" ht="20.25" customHeight="1" x14ac:dyDescent="0.25">
      <c r="D34" s="23" t="s">
        <v>39</v>
      </c>
    </row>
    <row r="35" spans="4:4" ht="20.25" customHeight="1" x14ac:dyDescent="0.25">
      <c r="D35" s="23" t="s">
        <v>40</v>
      </c>
    </row>
  </sheetData>
  <mergeCells count="1">
    <mergeCell ref="C7:F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65"/>
  <sheetViews>
    <sheetView workbookViewId="0"/>
  </sheetViews>
  <sheetFormatPr baseColWidth="10" defaultColWidth="9.140625" defaultRowHeight="15" x14ac:dyDescent="0.25"/>
  <cols>
    <col min="1" max="1" width="28.5703125" customWidth="1"/>
    <col min="2" max="2" width="16.42578125" customWidth="1"/>
    <col min="3" max="5" width="11.42578125" customWidth="1"/>
  </cols>
  <sheetData>
    <row r="1" spans="1:4" ht="15" customHeight="1" x14ac:dyDescent="0.25">
      <c r="A1" s="27" t="s">
        <v>44</v>
      </c>
      <c r="B1" s="27" t="s">
        <v>45</v>
      </c>
    </row>
    <row r="2" spans="1:4" ht="15" customHeight="1" x14ac:dyDescent="0.25">
      <c r="A2" t="s">
        <v>46</v>
      </c>
      <c r="B2" s="27">
        <v>1</v>
      </c>
    </row>
    <row r="3" spans="1:4" ht="15" customHeight="1" x14ac:dyDescent="0.25">
      <c r="A3" t="s">
        <v>47</v>
      </c>
      <c r="B3" s="27">
        <v>2</v>
      </c>
      <c r="D3" s="28"/>
    </row>
    <row r="4" spans="1:4" ht="15" customHeight="1" x14ac:dyDescent="0.25">
      <c r="A4" t="s">
        <v>48</v>
      </c>
      <c r="B4" s="27">
        <v>3</v>
      </c>
    </row>
    <row r="5" spans="1:4" ht="15" customHeight="1" x14ac:dyDescent="0.25">
      <c r="A5" t="s">
        <v>49</v>
      </c>
      <c r="B5" s="27">
        <v>4</v>
      </c>
    </row>
    <row r="6" spans="1:4" ht="15" customHeight="1" x14ac:dyDescent="0.25">
      <c r="B6" s="27">
        <v>5</v>
      </c>
    </row>
    <row r="7" spans="1:4" ht="15" customHeight="1" x14ac:dyDescent="0.25">
      <c r="B7" s="27">
        <v>6</v>
      </c>
    </row>
    <row r="8" spans="1:4" ht="15" customHeight="1" x14ac:dyDescent="0.25">
      <c r="B8" s="27">
        <v>7</v>
      </c>
    </row>
    <row r="9" spans="1:4" ht="15" customHeight="1" x14ac:dyDescent="0.25">
      <c r="B9" s="27">
        <v>8</v>
      </c>
    </row>
    <row r="10" spans="1:4" ht="15" customHeight="1" x14ac:dyDescent="0.25">
      <c r="B10" s="27">
        <v>9</v>
      </c>
    </row>
    <row r="11" spans="1:4" ht="15" customHeight="1" x14ac:dyDescent="0.25">
      <c r="B11" s="27">
        <v>10</v>
      </c>
    </row>
    <row r="12" spans="1:4" ht="15" customHeight="1" x14ac:dyDescent="0.25">
      <c r="B12" s="27">
        <v>11</v>
      </c>
    </row>
    <row r="13" spans="1:4" ht="15" customHeight="1" x14ac:dyDescent="0.25">
      <c r="B13" s="27">
        <v>12</v>
      </c>
    </row>
    <row r="14" spans="1:4" ht="15" customHeight="1" x14ac:dyDescent="0.25">
      <c r="B14" s="27">
        <v>13</v>
      </c>
    </row>
    <row r="15" spans="1:4" ht="15" customHeight="1" x14ac:dyDescent="0.25">
      <c r="B15" s="27">
        <v>14</v>
      </c>
    </row>
    <row r="16" spans="1:4" ht="15" customHeight="1" x14ac:dyDescent="0.25">
      <c r="B16" s="27">
        <v>15</v>
      </c>
    </row>
    <row r="17" spans="2:2" ht="15" customHeight="1" x14ac:dyDescent="0.25">
      <c r="B17" s="27">
        <v>16</v>
      </c>
    </row>
    <row r="18" spans="2:2" ht="15" customHeight="1" x14ac:dyDescent="0.25">
      <c r="B18" s="27">
        <v>17</v>
      </c>
    </row>
    <row r="19" spans="2:2" ht="15" customHeight="1" x14ac:dyDescent="0.25">
      <c r="B19" s="27">
        <v>18</v>
      </c>
    </row>
    <row r="20" spans="2:2" ht="15" customHeight="1" x14ac:dyDescent="0.25">
      <c r="B20" s="27">
        <v>19</v>
      </c>
    </row>
    <row r="21" spans="2:2" ht="15" customHeight="1" x14ac:dyDescent="0.25">
      <c r="B21" s="27">
        <v>20</v>
      </c>
    </row>
    <row r="22" spans="2:2" ht="15" customHeight="1" x14ac:dyDescent="0.25">
      <c r="B22" s="27">
        <v>21</v>
      </c>
    </row>
    <row r="23" spans="2:2" ht="15" customHeight="1" x14ac:dyDescent="0.25">
      <c r="B23" s="27">
        <v>22</v>
      </c>
    </row>
    <row r="24" spans="2:2" ht="15" customHeight="1" x14ac:dyDescent="0.25">
      <c r="B24" s="27">
        <v>23</v>
      </c>
    </row>
    <row r="25" spans="2:2" ht="15" customHeight="1" x14ac:dyDescent="0.25">
      <c r="B25" s="27">
        <v>24</v>
      </c>
    </row>
    <row r="26" spans="2:2" ht="15" customHeight="1" x14ac:dyDescent="0.25">
      <c r="B26" s="27">
        <v>25</v>
      </c>
    </row>
    <row r="27" spans="2:2" ht="15" customHeight="1" x14ac:dyDescent="0.25">
      <c r="B27" s="27">
        <v>26</v>
      </c>
    </row>
    <row r="28" spans="2:2" ht="15" customHeight="1" x14ac:dyDescent="0.25">
      <c r="B28" s="27">
        <v>27</v>
      </c>
    </row>
    <row r="29" spans="2:2" ht="15" customHeight="1" x14ac:dyDescent="0.25">
      <c r="B29" s="27">
        <v>28</v>
      </c>
    </row>
    <row r="30" spans="2:2" ht="15" customHeight="1" x14ac:dyDescent="0.25">
      <c r="B30" s="27">
        <v>29</v>
      </c>
    </row>
    <row r="31" spans="2:2" ht="15" customHeight="1" x14ac:dyDescent="0.25">
      <c r="B31" s="27">
        <v>30</v>
      </c>
    </row>
    <row r="32" spans="2:2" ht="15" customHeight="1" x14ac:dyDescent="0.25">
      <c r="B32" s="27">
        <v>31</v>
      </c>
    </row>
    <row r="33" spans="2:2" ht="15" customHeight="1" x14ac:dyDescent="0.25">
      <c r="B33" s="27">
        <v>32</v>
      </c>
    </row>
    <row r="34" spans="2:2" ht="15" customHeight="1" x14ac:dyDescent="0.25">
      <c r="B34" s="27">
        <v>33</v>
      </c>
    </row>
    <row r="35" spans="2:2" ht="15" customHeight="1" x14ac:dyDescent="0.25">
      <c r="B35" s="27">
        <v>34</v>
      </c>
    </row>
    <row r="36" spans="2:2" ht="15" customHeight="1" x14ac:dyDescent="0.25">
      <c r="B36" s="27">
        <v>35</v>
      </c>
    </row>
    <row r="37" spans="2:2" ht="15" customHeight="1" x14ac:dyDescent="0.25">
      <c r="B37" s="27">
        <v>36</v>
      </c>
    </row>
    <row r="38" spans="2:2" ht="15" customHeight="1" x14ac:dyDescent="0.25">
      <c r="B38" s="27">
        <v>37</v>
      </c>
    </row>
    <row r="39" spans="2:2" ht="15" customHeight="1" x14ac:dyDescent="0.25">
      <c r="B39" s="27">
        <v>38</v>
      </c>
    </row>
    <row r="40" spans="2:2" ht="15" customHeight="1" x14ac:dyDescent="0.25">
      <c r="B40" s="27">
        <v>39</v>
      </c>
    </row>
    <row r="41" spans="2:2" ht="15" customHeight="1" x14ac:dyDescent="0.25">
      <c r="B41" s="27">
        <v>40</v>
      </c>
    </row>
    <row r="42" spans="2:2" ht="15" customHeight="1" x14ac:dyDescent="0.25">
      <c r="B42" s="27">
        <v>41</v>
      </c>
    </row>
    <row r="43" spans="2:2" ht="15" customHeight="1" x14ac:dyDescent="0.25">
      <c r="B43" s="27">
        <v>42</v>
      </c>
    </row>
    <row r="44" spans="2:2" ht="15" customHeight="1" x14ac:dyDescent="0.25">
      <c r="B44" s="27">
        <v>43</v>
      </c>
    </row>
    <row r="45" spans="2:2" ht="15" customHeight="1" x14ac:dyDescent="0.25">
      <c r="B45" s="27">
        <v>44</v>
      </c>
    </row>
    <row r="46" spans="2:2" ht="15" customHeight="1" x14ac:dyDescent="0.25">
      <c r="B46" s="27">
        <v>45</v>
      </c>
    </row>
    <row r="47" spans="2:2" ht="15" customHeight="1" x14ac:dyDescent="0.25">
      <c r="B47" s="27">
        <v>46</v>
      </c>
    </row>
    <row r="48" spans="2:2" ht="15" customHeight="1" x14ac:dyDescent="0.25">
      <c r="B48" s="27">
        <v>47</v>
      </c>
    </row>
    <row r="49" spans="2:2" ht="15" customHeight="1" x14ac:dyDescent="0.25">
      <c r="B49" s="27">
        <v>48</v>
      </c>
    </row>
    <row r="50" spans="2:2" ht="15" customHeight="1" x14ac:dyDescent="0.25">
      <c r="B50" s="27">
        <v>49</v>
      </c>
    </row>
    <row r="51" spans="2:2" ht="15" customHeight="1" x14ac:dyDescent="0.25">
      <c r="B51" s="27">
        <v>50</v>
      </c>
    </row>
    <row r="52" spans="2:2" ht="15" customHeight="1" x14ac:dyDescent="0.25">
      <c r="B52" s="27">
        <v>51</v>
      </c>
    </row>
    <row r="53" spans="2:2" ht="15" customHeight="1" x14ac:dyDescent="0.25">
      <c r="B53" s="27">
        <v>52</v>
      </c>
    </row>
    <row r="54" spans="2:2" ht="15" customHeight="1" x14ac:dyDescent="0.25">
      <c r="B54" s="27">
        <v>53</v>
      </c>
    </row>
    <row r="55" spans="2:2" ht="15" customHeight="1" x14ac:dyDescent="0.25">
      <c r="B55" s="27">
        <v>54</v>
      </c>
    </row>
    <row r="56" spans="2:2" ht="15" customHeight="1" x14ac:dyDescent="0.25">
      <c r="B56" s="27">
        <v>55</v>
      </c>
    </row>
    <row r="57" spans="2:2" ht="15" customHeight="1" x14ac:dyDescent="0.25">
      <c r="B57" s="27">
        <v>56</v>
      </c>
    </row>
    <row r="58" spans="2:2" ht="15" customHeight="1" x14ac:dyDescent="0.25">
      <c r="B58" s="27">
        <v>57</v>
      </c>
    </row>
    <row r="59" spans="2:2" ht="15" customHeight="1" x14ac:dyDescent="0.25">
      <c r="B59" s="27">
        <v>58</v>
      </c>
    </row>
    <row r="60" spans="2:2" ht="15" customHeight="1" x14ac:dyDescent="0.25">
      <c r="B60" s="27">
        <v>59</v>
      </c>
    </row>
    <row r="61" spans="2:2" ht="15" customHeight="1" x14ac:dyDescent="0.25">
      <c r="B61" s="27">
        <v>60</v>
      </c>
    </row>
    <row r="62" spans="2:2" ht="15" customHeight="1" x14ac:dyDescent="0.25">
      <c r="B62" s="27">
        <v>61</v>
      </c>
    </row>
    <row r="63" spans="2:2" ht="15" customHeight="1" x14ac:dyDescent="0.25">
      <c r="B63" s="27">
        <v>62</v>
      </c>
    </row>
    <row r="64" spans="2:2" ht="15" customHeight="1" x14ac:dyDescent="0.25">
      <c r="B64" s="27">
        <v>63</v>
      </c>
    </row>
    <row r="65" spans="2:2" ht="15" customHeight="1" x14ac:dyDescent="0.25">
      <c r="B65" s="27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Y73"/>
  <sheetViews>
    <sheetView tabSelected="1" workbookViewId="0">
      <selection activeCell="U30" sqref="U30"/>
    </sheetView>
  </sheetViews>
  <sheetFormatPr baseColWidth="10" defaultColWidth="9.140625" defaultRowHeight="15" x14ac:dyDescent="0.25"/>
  <cols>
    <col min="1" max="1" width="4.140625" customWidth="1"/>
    <col min="2" max="2" width="10.7109375" customWidth="1"/>
    <col min="3" max="3" width="4.140625" customWidth="1"/>
    <col min="4" max="4" width="9.140625" customWidth="1"/>
    <col min="5" max="5" width="30.5703125" customWidth="1"/>
    <col min="6" max="6" width="10.7109375" customWidth="1"/>
    <col min="7" max="9" width="6.7109375" customWidth="1"/>
    <col min="10" max="11" width="1.42578125" customWidth="1"/>
    <col min="12" max="15" width="0.7109375" customWidth="1"/>
    <col min="16" max="16" width="2.42578125" customWidth="1"/>
    <col min="17" max="17" width="2" customWidth="1"/>
    <col min="18" max="18" width="2.5703125" customWidth="1"/>
    <col min="19" max="19" width="9.140625" customWidth="1"/>
    <col min="20" max="20" width="30.5703125" customWidth="1"/>
    <col min="21" max="21" width="10.7109375" customWidth="1"/>
    <col min="22" max="24" width="5.7109375" customWidth="1"/>
    <col min="25" max="25" width="5" customWidth="1"/>
    <col min="26" max="26" width="0" hidden="1" customWidth="1"/>
  </cols>
  <sheetData>
    <row r="1" spans="2:25" ht="12" customHeight="1" x14ac:dyDescent="0.25">
      <c r="G1" s="29"/>
      <c r="H1" s="29"/>
      <c r="I1" s="29"/>
      <c r="J1" s="29"/>
      <c r="K1" s="29"/>
      <c r="L1" s="29"/>
      <c r="M1" s="29"/>
      <c r="N1" s="29"/>
      <c r="O1" s="29"/>
      <c r="Y1" s="30"/>
    </row>
    <row r="2" spans="2:25" ht="12" customHeight="1" x14ac:dyDescent="0.25">
      <c r="G2" s="29"/>
      <c r="H2" s="29"/>
      <c r="I2" s="29"/>
      <c r="J2" s="29"/>
      <c r="K2" s="29"/>
      <c r="L2" s="29"/>
      <c r="M2" s="29"/>
      <c r="N2" s="29"/>
      <c r="O2" s="29"/>
    </row>
    <row r="3" spans="2:25" ht="12" customHeight="1" x14ac:dyDescent="0.25">
      <c r="G3" s="29"/>
      <c r="H3" s="29"/>
      <c r="I3" s="29"/>
      <c r="J3" s="29"/>
      <c r="K3" s="29"/>
      <c r="L3" s="29"/>
      <c r="M3" s="29"/>
      <c r="N3" s="29"/>
      <c r="O3" s="29"/>
    </row>
    <row r="4" spans="2:25" ht="12" customHeight="1" x14ac:dyDescent="0.25">
      <c r="G4" s="29"/>
      <c r="H4" s="29"/>
      <c r="I4" s="29"/>
      <c r="J4" s="29"/>
      <c r="K4" s="29"/>
      <c r="L4" s="29"/>
      <c r="M4" s="29"/>
      <c r="N4" s="29"/>
      <c r="O4" s="29"/>
    </row>
    <row r="5" spans="2:25" ht="23.25" customHeight="1" x14ac:dyDescent="0.25">
      <c r="B5" s="159" t="s">
        <v>50</v>
      </c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1"/>
    </row>
    <row r="6" spans="2:25" ht="23.25" customHeight="1" x14ac:dyDescent="0.25">
      <c r="B6" s="162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4"/>
    </row>
    <row r="7" spans="2:25" ht="12" customHeight="1" x14ac:dyDescent="0.25">
      <c r="G7" s="29"/>
      <c r="H7" s="29"/>
      <c r="I7" s="29"/>
      <c r="J7" s="29"/>
      <c r="K7" s="29"/>
      <c r="L7" s="29"/>
      <c r="M7" s="29"/>
      <c r="N7" s="29"/>
      <c r="O7" s="29"/>
      <c r="S7" s="165" t="s">
        <v>51</v>
      </c>
      <c r="T7" s="166"/>
      <c r="U7" s="166"/>
      <c r="V7" s="166"/>
      <c r="W7" s="166"/>
      <c r="X7" s="167"/>
    </row>
    <row r="8" spans="2:25" ht="12" customHeight="1" x14ac:dyDescent="0.25">
      <c r="B8" s="31" t="s">
        <v>52</v>
      </c>
      <c r="C8" s="32">
        <v>1</v>
      </c>
      <c r="D8" s="33" t="str">
        <f t="shared" ref="D8:D15" si="0">VLOOKUP(C8,$V$8:$X$200,2,FALSE)</f>
        <v>-</v>
      </c>
      <c r="E8" s="34" t="str">
        <f>IF(ISBLANK(D8),"",IF(EXACT(D8,"-"),"BYE",VLOOKUP(D8,Inscripcion!$A$1:$E$199,2,FALSE)))</f>
        <v>BYE</v>
      </c>
      <c r="F8" s="35" t="str">
        <f>IF(EXACT(D8,"-"),"",VLOOKUP(D8,Inscripcion!$A$1:$E$199,3,FALSE))</f>
        <v/>
      </c>
      <c r="G8" s="36"/>
      <c r="H8" s="36"/>
      <c r="I8" s="36"/>
      <c r="J8" s="36"/>
      <c r="K8" s="36"/>
      <c r="L8" s="29"/>
      <c r="M8" s="29"/>
      <c r="P8" s="37" t="s">
        <v>53</v>
      </c>
      <c r="Q8" s="31">
        <v>1</v>
      </c>
      <c r="R8" s="38" t="s">
        <v>46</v>
      </c>
      <c r="S8" s="39"/>
      <c r="T8" s="40" t="str">
        <f>IF(ISBLANK(S8),"",VLOOKUP(S8,Inscripcion!$A$1:$E$199,2,FALSE))</f>
        <v/>
      </c>
      <c r="U8" s="35" t="str">
        <f>IF(ISBLANK(S8),"",VLOOKUP(S8,Inscripcion!$A$1:$E$199,3,FALSE))</f>
        <v/>
      </c>
      <c r="V8" s="41">
        <f>VLOOKUP(R8,Rifa!$A$1:$C$100,2,FALSE)</f>
        <v>1</v>
      </c>
      <c r="W8" s="42" t="str">
        <f>IF(ISBLANK(S8), "-", S8)</f>
        <v>-</v>
      </c>
      <c r="X8" s="43" t="str">
        <f>IF(V8=0,0,IF(V8&lt;5,"UP","DO"))</f>
        <v>UP</v>
      </c>
    </row>
    <row r="9" spans="2:25" ht="12" customHeight="1" x14ac:dyDescent="0.25">
      <c r="B9" s="44" t="s">
        <v>54</v>
      </c>
      <c r="C9" s="32">
        <v>2</v>
      </c>
      <c r="D9" s="33" t="str">
        <f t="shared" si="0"/>
        <v>-</v>
      </c>
      <c r="E9" s="34" t="str">
        <f>IF(ISBLANK(D9),"",IF(EXACT(D9,"-"),"BYE",VLOOKUP(D9,Inscripcion!$A$1:$E$199,2,FALSE)))</f>
        <v>BYE</v>
      </c>
      <c r="F9" s="35" t="str">
        <f>IF(EXACT(D9,"-"),"",VLOOKUP(D9,Inscripcion!$A$1:$E$199,3,FALSE))</f>
        <v/>
      </c>
      <c r="G9" s="45"/>
      <c r="H9" s="36"/>
      <c r="I9" s="36"/>
      <c r="J9" s="36"/>
      <c r="K9" s="36"/>
      <c r="L9" s="29"/>
      <c r="M9" s="29"/>
      <c r="P9" s="46" t="s">
        <v>53</v>
      </c>
      <c r="Q9" s="47">
        <v>2</v>
      </c>
      <c r="R9" s="48" t="s">
        <v>49</v>
      </c>
      <c r="S9" s="49"/>
      <c r="T9" s="40" t="str">
        <f>IF(ISBLANK(S9),"",VLOOKUP(S9,Inscripcion!$A$1:$E$199,2,FALSE))</f>
        <v/>
      </c>
      <c r="U9" s="35" t="str">
        <f>IF(ISBLANK(S9),"",VLOOKUP(S9,Inscripcion!$A$1:$E$199,3,FALSE))</f>
        <v/>
      </c>
      <c r="V9" s="41">
        <v>8</v>
      </c>
      <c r="W9" s="42" t="str">
        <f>IF(ISBLANK(S9), "-", S9)</f>
        <v>-</v>
      </c>
      <c r="X9" s="43" t="str">
        <f>IF(V9=0,0,IF(V9&lt;5,"UP","DO"))</f>
        <v>DO</v>
      </c>
    </row>
    <row r="10" spans="2:25" ht="12" customHeight="1" x14ac:dyDescent="0.25">
      <c r="B10" s="44" t="s">
        <v>54</v>
      </c>
      <c r="C10" s="32">
        <v>3</v>
      </c>
      <c r="D10" s="33" t="str">
        <f t="shared" si="0"/>
        <v>-</v>
      </c>
      <c r="E10" s="40" t="str">
        <f>IF(ISBLANK(D10),"",IF(EXACT(D10,"-"),"BYE",VLOOKUP(D10,Inscripcion!$A$1:$E$199,2,FALSE)))</f>
        <v>BYE</v>
      </c>
      <c r="F10" s="35" t="str">
        <f>IF(EXACT(D10,"-"),"",VLOOKUP(D10,Inscripcion!$A$1:$E$199,3,FALSE))</f>
        <v/>
      </c>
      <c r="G10" s="50"/>
      <c r="H10" s="51"/>
      <c r="I10" s="36"/>
      <c r="J10" s="36"/>
      <c r="K10" s="36"/>
      <c r="L10" s="29"/>
      <c r="M10" s="29"/>
      <c r="N10" s="29"/>
      <c r="O10" s="29"/>
      <c r="P10" s="52" t="s">
        <v>53</v>
      </c>
      <c r="Q10" s="53">
        <v>3</v>
      </c>
      <c r="R10" s="54" t="s">
        <v>55</v>
      </c>
      <c r="S10" s="49"/>
      <c r="T10" s="40" t="str">
        <f>IF(ISBLANK(S10),"",VLOOKUP(S10,Inscripcion!$A$1:$E$199,2,FALSE))</f>
        <v/>
      </c>
      <c r="U10" s="35" t="str">
        <f>IF(ISBLANK(S10),"",VLOOKUP(S10,Inscripcion!$A$1:$E$199,3,FALSE))</f>
        <v/>
      </c>
      <c r="V10" s="41" t="e">
        <f>VLOOKUP(R10,Rifa!$A$1:$C$100,2,FALSE)</f>
        <v>#N/A</v>
      </c>
      <c r="W10" s="42" t="str">
        <f>IF(ISBLANK(S10), "-", S10)</f>
        <v>-</v>
      </c>
      <c r="X10" s="43" t="e">
        <f>IF(V10=0,0,IF(V10&lt;5,"UP","DO"))</f>
        <v>#N/A</v>
      </c>
      <c r="Y10" s="55"/>
    </row>
    <row r="11" spans="2:25" ht="12" customHeight="1" x14ac:dyDescent="0.25">
      <c r="B11" s="56" t="s">
        <v>56</v>
      </c>
      <c r="C11" s="57">
        <v>4</v>
      </c>
      <c r="D11" s="58" t="str">
        <f t="shared" si="0"/>
        <v>-</v>
      </c>
      <c r="E11" s="59" t="str">
        <f>IF(ISBLANK(D11),"",IF(EXACT(D11,"-"),"BYE",VLOOKUP(D11,Inscripcion!$A$1:$E$199,2,FALSE)))</f>
        <v>BYE</v>
      </c>
      <c r="F11" s="60" t="str">
        <f>IF(EXACT(D11,"-"),"",VLOOKUP(D11,Inscripcion!$A$1:$E$199,3,FALSE))</f>
        <v/>
      </c>
      <c r="G11" s="36"/>
      <c r="H11" s="61"/>
      <c r="I11" s="36"/>
      <c r="J11" s="36"/>
      <c r="K11" s="36"/>
      <c r="L11" s="29"/>
      <c r="M11" s="29"/>
      <c r="N11" s="29"/>
      <c r="O11" s="29"/>
      <c r="P11" s="62" t="s">
        <v>53</v>
      </c>
      <c r="Q11" s="63">
        <v>4</v>
      </c>
      <c r="R11" s="64" t="s">
        <v>57</v>
      </c>
      <c r="S11" s="65"/>
      <c r="T11" s="66" t="str">
        <f>IF(ISBLANK(S11),"",VLOOKUP(S11,Inscripcion!$A$1:$E$199,2,FALSE))</f>
        <v/>
      </c>
      <c r="U11" s="67" t="str">
        <f>IF(ISBLANK(S11),"",VLOOKUP(S11,Inscripcion!$A$1:$E$199,3,FALSE))</f>
        <v/>
      </c>
      <c r="V11" s="41" t="e">
        <f>VLOOKUP(R11,Rifa!$A$1:$C$100,2,FALSE)</f>
        <v>#N/A</v>
      </c>
      <c r="W11" s="42" t="str">
        <f>IF(ISBLANK(S11), "-", S11)</f>
        <v>-</v>
      </c>
      <c r="X11" s="43" t="e">
        <f>IF(V11=0,0,IF(V11&lt;5,"UP","DO"))</f>
        <v>#N/A</v>
      </c>
      <c r="Y11" s="55"/>
    </row>
    <row r="12" spans="2:25" ht="12" customHeight="1" x14ac:dyDescent="0.25">
      <c r="B12" s="68" t="s">
        <v>56</v>
      </c>
      <c r="C12" s="69">
        <v>5</v>
      </c>
      <c r="D12" s="70" t="str">
        <f t="shared" si="0"/>
        <v>-</v>
      </c>
      <c r="E12" s="71" t="str">
        <f>IF(ISBLANK(D12),"",IF(EXACT(D12,"-"),"BYE",VLOOKUP(D12,Inscripcion!$A$1:$E$199,2,FALSE)))</f>
        <v>BYE</v>
      </c>
      <c r="F12" s="72" t="str">
        <f>IF(EXACT(D12,"-"),"",VLOOKUP(D12,Inscripcion!$A$1:$E$199,3,FALSE))</f>
        <v/>
      </c>
      <c r="G12" s="36"/>
      <c r="H12" s="61"/>
      <c r="I12" s="73"/>
      <c r="J12" s="36"/>
      <c r="K12" s="36"/>
      <c r="L12" s="29"/>
      <c r="M12" s="29"/>
      <c r="N12" s="29"/>
      <c r="O12" s="29"/>
      <c r="P12" s="74"/>
      <c r="Q12" s="74"/>
      <c r="R12" s="74"/>
      <c r="S12" s="75"/>
      <c r="T12" s="76"/>
      <c r="U12" s="77"/>
      <c r="V12" s="78"/>
      <c r="W12" s="79"/>
      <c r="X12" s="74"/>
      <c r="Y12" s="55"/>
    </row>
    <row r="13" spans="2:25" ht="12" customHeight="1" x14ac:dyDescent="0.25">
      <c r="B13" s="44" t="s">
        <v>54</v>
      </c>
      <c r="C13" s="32">
        <v>6</v>
      </c>
      <c r="D13" s="33" t="str">
        <f t="shared" si="0"/>
        <v>-</v>
      </c>
      <c r="E13" s="34" t="str">
        <f>IF(ISBLANK(D13),"",IF(EXACT(D13,"-"),"BYE",VLOOKUP(D13,Inscripcion!$A$1:$E$199,2,FALSE)))</f>
        <v>BYE</v>
      </c>
      <c r="F13" s="35" t="str">
        <f>IF(EXACT(D13,"-"),"",VLOOKUP(D13,Inscripcion!$A$1:$E$199,3,FALSE))</f>
        <v/>
      </c>
      <c r="G13" s="45"/>
      <c r="H13" s="80"/>
      <c r="I13" s="36"/>
      <c r="J13" s="36"/>
      <c r="K13" s="36"/>
      <c r="L13" s="29"/>
      <c r="M13" s="29"/>
      <c r="N13" s="29"/>
      <c r="O13" s="29"/>
      <c r="P13" s="81"/>
      <c r="Q13" s="81"/>
      <c r="R13" s="81"/>
      <c r="S13" s="165" t="s">
        <v>58</v>
      </c>
      <c r="T13" s="166"/>
      <c r="U13" s="166"/>
      <c r="V13" s="166"/>
      <c r="W13" s="166"/>
      <c r="X13" s="167"/>
      <c r="Y13" s="55"/>
    </row>
    <row r="14" spans="2:25" ht="12" customHeight="1" x14ac:dyDescent="0.25">
      <c r="B14" s="44" t="s">
        <v>54</v>
      </c>
      <c r="C14" s="32">
        <v>7</v>
      </c>
      <c r="D14" s="33" t="str">
        <f t="shared" si="0"/>
        <v>-</v>
      </c>
      <c r="E14" s="40" t="str">
        <f>IF(ISBLANK(D14),"",IF(EXACT(D14,"-"),"BYE",VLOOKUP(D14,Inscripcion!$A$1:$E$199,2,FALSE)))</f>
        <v>BYE</v>
      </c>
      <c r="F14" s="35" t="str">
        <f>IF(EXACT(D14,"-"),"",VLOOKUP(D14,Inscripcion!$A$1:$E$199,3,FALSE))</f>
        <v/>
      </c>
      <c r="G14" s="50"/>
      <c r="H14" s="36"/>
      <c r="I14" s="36"/>
      <c r="J14" s="36"/>
      <c r="K14" s="36"/>
      <c r="L14" s="29"/>
      <c r="M14" s="29"/>
      <c r="N14" s="29"/>
      <c r="O14" s="29"/>
      <c r="P14" s="82" t="s">
        <v>53</v>
      </c>
      <c r="Q14" s="83">
        <v>1</v>
      </c>
      <c r="R14" s="84" t="s">
        <v>48</v>
      </c>
      <c r="S14" s="39"/>
      <c r="T14" s="40" t="str">
        <f>IF(ISBLANK(S14),"",VLOOKUP(S14,Inscripcion!$A$1:$E$199,2,FALSE))</f>
        <v/>
      </c>
      <c r="U14" s="35" t="str">
        <f>IF(ISBLANK(S14),"",VLOOKUP(S14,Inscripcion!$A$1:$E$199,3,FALSE))</f>
        <v/>
      </c>
      <c r="V14" s="41">
        <v>5</v>
      </c>
      <c r="W14" s="42" t="str">
        <f>IF(ISBLANK(S14), "-", S14)</f>
        <v>-</v>
      </c>
      <c r="X14" s="43" t="str">
        <f>IF(X8="","",IF(X8="UP","DO",IF(X8="DO","UP","")))</f>
        <v>DO</v>
      </c>
      <c r="Y14" s="55"/>
    </row>
    <row r="15" spans="2:25" ht="12" customHeight="1" x14ac:dyDescent="0.25">
      <c r="B15" s="31" t="s">
        <v>59</v>
      </c>
      <c r="C15" s="85">
        <v>8</v>
      </c>
      <c r="D15" s="33" t="str">
        <f t="shared" si="0"/>
        <v>-</v>
      </c>
      <c r="E15" s="66" t="str">
        <f>IF(ISBLANK(D15),"",IF(EXACT(D15,"-"),"BYE",VLOOKUP(D15,Inscripcion!$A$1:$E$199,2,FALSE)))</f>
        <v>BYE</v>
      </c>
      <c r="F15" s="67" t="str">
        <f>IF(EXACT(D15,"-"),"",VLOOKUP(D15,Inscripcion!$A$1:$E$199,3,FALSE))</f>
        <v/>
      </c>
      <c r="G15" s="36"/>
      <c r="H15" s="36"/>
      <c r="I15" s="36"/>
      <c r="J15" s="36"/>
      <c r="K15" s="36"/>
      <c r="L15" s="29"/>
      <c r="M15" s="29"/>
      <c r="N15" s="29"/>
      <c r="O15" s="29"/>
      <c r="P15" s="86" t="s">
        <v>53</v>
      </c>
      <c r="Q15" s="87">
        <v>2</v>
      </c>
      <c r="R15" s="88" t="s">
        <v>47</v>
      </c>
      <c r="S15" s="49"/>
      <c r="T15" s="40" t="str">
        <f>IF(ISBLANK(S15),"",VLOOKUP(S15,Inscripcion!$A$1:$E$199,2,FALSE))</f>
        <v/>
      </c>
      <c r="U15" s="35" t="str">
        <f>IF(ISBLANK(S15),"",VLOOKUP(S15,Inscripcion!$A$1:$E$199,3,FALSE))</f>
        <v/>
      </c>
      <c r="V15" s="41">
        <v>4</v>
      </c>
      <c r="W15" s="42" t="str">
        <f>IF(ISBLANK(S15), "-", S15)</f>
        <v>-</v>
      </c>
      <c r="X15" s="89" t="str">
        <f>IF(X9="","",IF(X9="UP","DO",IF(X9="DO","UP","")))</f>
        <v>UP</v>
      </c>
      <c r="Y15" s="55"/>
    </row>
    <row r="16" spans="2:25" ht="12" customHeight="1" x14ac:dyDescent="0.25">
      <c r="B16" s="90"/>
      <c r="C16" s="91"/>
      <c r="D16" s="79"/>
      <c r="E16" s="76"/>
      <c r="F16" s="77"/>
      <c r="G16" s="92"/>
      <c r="H16" s="92"/>
      <c r="I16" s="92"/>
      <c r="J16" s="92"/>
      <c r="K16" s="92"/>
      <c r="L16" s="29"/>
      <c r="M16" s="29"/>
      <c r="N16" s="29"/>
      <c r="O16" s="29"/>
      <c r="P16" s="86" t="s">
        <v>53</v>
      </c>
      <c r="Q16" s="87">
        <v>3</v>
      </c>
      <c r="R16" s="88" t="s">
        <v>60</v>
      </c>
      <c r="S16" s="49"/>
      <c r="T16" s="40" t="str">
        <f>IF(ISBLANK(S16),"",VLOOKUP(S16,Inscripcion!$A$1:$E$199,2,FALSE))</f>
        <v/>
      </c>
      <c r="U16" s="35" t="str">
        <f>IF(ISBLANK(S16),"",VLOOKUP(S16,Inscripcion!$A$1:$E$199,3,FALSE))</f>
        <v/>
      </c>
      <c r="V16" s="41" t="e">
        <f>VLOOKUP(R16,Rifa!$A$1:$C$100,2,FALSE)</f>
        <v>#N/A</v>
      </c>
      <c r="W16" s="42" t="str">
        <f>IF(ISBLANK(S16), "-", S16)</f>
        <v>-</v>
      </c>
      <c r="X16" s="89" t="e">
        <f>IF(X10="","",IF(X10="UP","DO",IF(X10="DO","UP","")))</f>
        <v>#N/A</v>
      </c>
      <c r="Y16" s="55"/>
    </row>
    <row r="17" spans="2:25" ht="12" customHeight="1" x14ac:dyDescent="0.25">
      <c r="B17" s="79"/>
      <c r="C17" s="91"/>
      <c r="D17" s="79"/>
      <c r="E17" s="76"/>
      <c r="F17" s="77"/>
      <c r="G17" s="92"/>
      <c r="H17" s="92"/>
      <c r="I17" s="92"/>
      <c r="J17" s="92"/>
      <c r="K17" s="92"/>
      <c r="L17" s="29"/>
      <c r="M17" s="29"/>
      <c r="N17" s="29"/>
      <c r="O17" s="29"/>
      <c r="P17" s="93" t="s">
        <v>53</v>
      </c>
      <c r="Q17" s="94">
        <v>4</v>
      </c>
      <c r="R17" s="95" t="s">
        <v>61</v>
      </c>
      <c r="S17" s="65"/>
      <c r="T17" s="66" t="str">
        <f>IF(ISBLANK(S17),"",VLOOKUP(S17,Inscripcion!$A$1:$E$199,2,FALSE))</f>
        <v/>
      </c>
      <c r="U17" s="67" t="str">
        <f>IF(ISBLANK(S17),"",VLOOKUP(S17,Inscripcion!$A$1:$E$199,3,FALSE))</f>
        <v/>
      </c>
      <c r="V17" s="41" t="e">
        <f>VLOOKUP(R17,Rifa!$A$1:$C$100,2,FALSE)</f>
        <v>#N/A</v>
      </c>
      <c r="W17" s="42" t="str">
        <f>IF(ISBLANK(S17), "-", S17)</f>
        <v>-</v>
      </c>
      <c r="X17" s="96" t="e">
        <f>IF(X11="","",IF(X11="UP","DO",IF(X11="DO","UP","")))</f>
        <v>#N/A</v>
      </c>
      <c r="Y17" s="55"/>
    </row>
    <row r="18" spans="2:25" ht="12" customHeight="1" x14ac:dyDescent="0.25">
      <c r="B18" s="79"/>
      <c r="C18" s="91"/>
      <c r="D18" s="79"/>
      <c r="E18" s="76"/>
      <c r="F18" s="77"/>
      <c r="G18" s="92"/>
      <c r="H18" s="92"/>
      <c r="I18" s="92"/>
      <c r="J18" s="92"/>
      <c r="K18" s="92"/>
      <c r="L18" s="29"/>
      <c r="M18" s="97"/>
      <c r="N18" s="97"/>
      <c r="O18" s="97"/>
      <c r="P18" s="98"/>
      <c r="Q18" s="98"/>
      <c r="R18" s="98"/>
      <c r="S18" s="75"/>
      <c r="T18" s="76"/>
      <c r="U18" s="77"/>
      <c r="V18" s="78"/>
      <c r="W18" s="79"/>
      <c r="X18" s="74"/>
      <c r="Y18" s="55"/>
    </row>
    <row r="19" spans="2:25" ht="12" customHeight="1" x14ac:dyDescent="0.25">
      <c r="B19" s="74"/>
      <c r="C19" s="91"/>
      <c r="D19" s="79"/>
      <c r="E19" s="76"/>
      <c r="F19" s="77"/>
      <c r="G19" s="92"/>
      <c r="H19" s="92"/>
      <c r="I19" s="92"/>
      <c r="J19" s="92"/>
      <c r="K19" s="92"/>
      <c r="L19" s="29"/>
      <c r="M19" s="29"/>
      <c r="N19" s="29"/>
      <c r="O19" s="29"/>
      <c r="P19" s="98"/>
      <c r="Q19" s="98"/>
      <c r="R19" s="98"/>
      <c r="S19" s="75"/>
      <c r="T19" s="76"/>
      <c r="U19" s="77"/>
      <c r="V19" s="78"/>
      <c r="W19" s="79"/>
      <c r="X19" s="74"/>
      <c r="Y19" s="55"/>
    </row>
    <row r="20" spans="2:25" ht="12" customHeight="1" x14ac:dyDescent="0.25">
      <c r="B20" s="74"/>
      <c r="C20" s="91"/>
      <c r="D20" s="79"/>
      <c r="E20" s="76"/>
      <c r="F20" s="77"/>
      <c r="G20" s="92"/>
      <c r="H20" s="92"/>
      <c r="I20" s="92"/>
      <c r="J20" s="92"/>
      <c r="K20" s="92"/>
      <c r="L20" s="29"/>
      <c r="M20" s="29"/>
      <c r="N20" s="29"/>
      <c r="O20" s="29"/>
      <c r="P20" s="98"/>
      <c r="Q20" s="98"/>
      <c r="R20" s="98"/>
      <c r="S20" s="75"/>
      <c r="T20" s="76"/>
      <c r="U20" s="77"/>
      <c r="V20" s="79">
        <v>1</v>
      </c>
      <c r="W20" s="97" t="s">
        <v>62</v>
      </c>
      <c r="X20" s="74"/>
      <c r="Y20" s="29"/>
    </row>
    <row r="21" spans="2:25" ht="12" customHeight="1" x14ac:dyDescent="0.25">
      <c r="B21" s="79"/>
      <c r="C21" s="91"/>
      <c r="D21" s="79"/>
      <c r="E21" s="76"/>
      <c r="F21" s="77"/>
      <c r="G21" s="92"/>
      <c r="H21" s="92"/>
      <c r="I21" s="92"/>
      <c r="J21" s="92"/>
      <c r="K21" s="92"/>
      <c r="L21" s="29"/>
      <c r="M21" s="29"/>
      <c r="N21" s="29"/>
      <c r="O21" s="29"/>
      <c r="P21" s="98"/>
      <c r="Q21" s="98"/>
      <c r="R21" s="98"/>
      <c r="S21" s="75"/>
      <c r="T21" s="76"/>
      <c r="U21" s="77"/>
      <c r="V21" s="79">
        <v>2</v>
      </c>
      <c r="W21" s="97" t="s">
        <v>62</v>
      </c>
      <c r="X21" s="74"/>
      <c r="Y21" s="29"/>
    </row>
    <row r="22" spans="2:25" ht="12" customHeight="1" x14ac:dyDescent="0.25">
      <c r="B22" s="79"/>
      <c r="C22" s="91"/>
      <c r="D22" s="79"/>
      <c r="E22" s="76"/>
      <c r="F22" s="77"/>
      <c r="G22" s="92"/>
      <c r="H22" s="92"/>
      <c r="I22" s="92"/>
      <c r="J22" s="92"/>
      <c r="K22" s="92"/>
      <c r="L22" s="29"/>
      <c r="M22" s="29"/>
      <c r="N22" s="29"/>
      <c r="O22" s="29"/>
      <c r="V22" s="79">
        <v>3</v>
      </c>
      <c r="W22" s="97" t="s">
        <v>62</v>
      </c>
      <c r="Y22" s="29"/>
    </row>
    <row r="23" spans="2:25" ht="12" customHeight="1" x14ac:dyDescent="0.25">
      <c r="B23" s="74"/>
      <c r="C23" s="91"/>
      <c r="D23" s="79"/>
      <c r="E23" s="76"/>
      <c r="F23" s="77"/>
      <c r="G23" s="92"/>
      <c r="H23" s="92"/>
      <c r="I23" s="92"/>
      <c r="J23" s="92"/>
      <c r="K23" s="92"/>
      <c r="L23" s="29"/>
      <c r="M23" s="29"/>
      <c r="N23" s="29"/>
      <c r="O23" s="29"/>
      <c r="V23" s="79">
        <v>4</v>
      </c>
      <c r="W23" s="97" t="s">
        <v>62</v>
      </c>
      <c r="Y23" s="29"/>
    </row>
    <row r="24" spans="2:25" ht="12" customHeight="1" x14ac:dyDescent="0.25">
      <c r="B24" s="90"/>
      <c r="C24" s="91"/>
      <c r="D24" s="79"/>
      <c r="E24" s="76"/>
      <c r="F24" s="77"/>
      <c r="G24" s="92"/>
      <c r="H24" s="92"/>
      <c r="I24" s="92"/>
      <c r="J24" s="92"/>
      <c r="K24" s="92"/>
      <c r="L24" s="92"/>
      <c r="M24" s="92"/>
      <c r="N24" s="29"/>
      <c r="O24" s="29"/>
      <c r="V24" s="79">
        <v>5</v>
      </c>
      <c r="W24" s="97" t="s">
        <v>62</v>
      </c>
      <c r="Y24" s="29"/>
    </row>
    <row r="25" spans="2:25" ht="12" customHeight="1" x14ac:dyDescent="0.25">
      <c r="B25" s="79"/>
      <c r="C25" s="91"/>
      <c r="D25" s="79"/>
      <c r="E25" s="99"/>
      <c r="F25" s="100"/>
      <c r="G25" s="92"/>
      <c r="H25" s="92"/>
      <c r="I25" s="92"/>
      <c r="J25" s="92"/>
      <c r="K25" s="92"/>
      <c r="L25" s="92"/>
      <c r="M25" s="92"/>
      <c r="N25" s="29"/>
      <c r="O25" s="29"/>
      <c r="V25" s="79">
        <v>6</v>
      </c>
      <c r="W25" s="97" t="s">
        <v>62</v>
      </c>
      <c r="Y25" s="30"/>
    </row>
    <row r="26" spans="2:25" ht="12" customHeight="1" x14ac:dyDescent="0.25">
      <c r="B26" s="79"/>
      <c r="C26" s="91"/>
      <c r="D26" s="79"/>
      <c r="E26" s="76"/>
      <c r="F26" s="77"/>
      <c r="G26" s="92"/>
      <c r="H26" s="92"/>
      <c r="I26" s="92"/>
      <c r="J26" s="92"/>
      <c r="K26" s="92"/>
      <c r="L26" s="92"/>
      <c r="M26" s="92"/>
      <c r="N26" s="29"/>
      <c r="O26" s="29"/>
      <c r="V26" s="79">
        <v>7</v>
      </c>
      <c r="W26" s="97" t="s">
        <v>62</v>
      </c>
      <c r="Y26" s="30"/>
    </row>
    <row r="27" spans="2:25" ht="12" customHeight="1" x14ac:dyDescent="0.25">
      <c r="B27" s="79"/>
      <c r="C27" s="91"/>
      <c r="D27" s="79"/>
      <c r="E27" s="76"/>
      <c r="F27" s="77"/>
      <c r="G27" s="92"/>
      <c r="H27" s="92"/>
      <c r="I27" s="92"/>
      <c r="J27" s="92"/>
      <c r="K27" s="92"/>
      <c r="L27" s="92"/>
      <c r="M27" s="92"/>
      <c r="N27" s="29"/>
      <c r="O27" s="29"/>
      <c r="V27" s="79">
        <v>8</v>
      </c>
      <c r="W27" s="97" t="s">
        <v>62</v>
      </c>
      <c r="Y27" s="101"/>
    </row>
    <row r="28" spans="2:25" ht="12" customHeight="1" x14ac:dyDescent="0.25">
      <c r="B28" s="74"/>
      <c r="C28" s="91"/>
      <c r="D28" s="79"/>
      <c r="E28" s="76"/>
      <c r="F28" s="77"/>
      <c r="G28" s="92"/>
      <c r="H28" s="92"/>
      <c r="I28" s="92"/>
      <c r="J28" s="92"/>
      <c r="K28" s="92"/>
      <c r="L28" s="92"/>
      <c r="M28" s="92"/>
      <c r="N28" s="29"/>
      <c r="O28" s="29"/>
    </row>
    <row r="29" spans="2:25" ht="12" customHeight="1" x14ac:dyDescent="0.25">
      <c r="B29" s="79"/>
      <c r="C29" s="91"/>
      <c r="D29" s="79"/>
      <c r="E29" s="76"/>
      <c r="F29" s="77"/>
      <c r="G29" s="92"/>
      <c r="H29" s="92"/>
      <c r="I29" s="92"/>
      <c r="J29" s="92"/>
      <c r="K29" s="92"/>
      <c r="L29" s="92"/>
      <c r="M29" s="92"/>
      <c r="N29" s="29"/>
      <c r="O29" s="29"/>
    </row>
    <row r="30" spans="2:25" ht="12" customHeight="1" x14ac:dyDescent="0.25">
      <c r="B30" s="79"/>
      <c r="C30" s="91"/>
      <c r="D30" s="79"/>
      <c r="E30" s="102"/>
      <c r="F30" s="103"/>
      <c r="G30" s="92"/>
      <c r="H30" s="92"/>
      <c r="I30" s="92"/>
      <c r="J30" s="92"/>
      <c r="K30" s="92"/>
      <c r="L30" s="92"/>
      <c r="M30" s="92"/>
      <c r="N30" s="29"/>
      <c r="O30" s="29"/>
    </row>
    <row r="31" spans="2:25" ht="12" customHeight="1" x14ac:dyDescent="0.25">
      <c r="B31" s="74"/>
      <c r="C31" s="91"/>
      <c r="D31" s="79"/>
      <c r="E31" s="76"/>
      <c r="F31" s="77"/>
      <c r="G31" s="92"/>
      <c r="H31" s="92"/>
      <c r="I31" s="92"/>
      <c r="J31" s="92"/>
      <c r="K31" s="92"/>
      <c r="L31" s="92"/>
      <c r="M31" s="92"/>
      <c r="N31" s="29"/>
      <c r="O31" s="29"/>
    </row>
    <row r="32" spans="2:25" ht="12" customHeight="1" x14ac:dyDescent="0.25">
      <c r="B32" s="74"/>
      <c r="C32" s="91"/>
      <c r="D32" s="79"/>
      <c r="E32" s="76"/>
      <c r="F32" s="77"/>
      <c r="G32" s="92"/>
      <c r="H32" s="92"/>
      <c r="I32" s="92"/>
      <c r="J32" s="92"/>
      <c r="K32" s="92"/>
      <c r="L32" s="92"/>
      <c r="M32" s="92"/>
      <c r="N32" s="29"/>
      <c r="O32" s="29"/>
    </row>
    <row r="33" spans="2:25" ht="12" customHeight="1" x14ac:dyDescent="0.25">
      <c r="B33" s="79"/>
      <c r="C33" s="91"/>
      <c r="D33" s="79"/>
      <c r="E33" s="99"/>
      <c r="F33" s="100"/>
      <c r="G33" s="92"/>
      <c r="H33" s="92"/>
      <c r="I33" s="92"/>
      <c r="J33" s="92"/>
      <c r="K33" s="92"/>
      <c r="L33" s="92"/>
      <c r="M33" s="92"/>
      <c r="N33" s="29"/>
      <c r="O33" s="29"/>
      <c r="S33" s="29"/>
      <c r="X33" s="29"/>
    </row>
    <row r="34" spans="2:25" ht="12" customHeight="1" x14ac:dyDescent="0.25">
      <c r="B34" s="79"/>
      <c r="C34" s="91"/>
      <c r="D34" s="79"/>
      <c r="E34" s="76"/>
      <c r="F34" s="77"/>
      <c r="G34" s="92"/>
      <c r="H34" s="92"/>
      <c r="I34" s="92"/>
      <c r="J34" s="92"/>
      <c r="K34" s="92"/>
      <c r="L34" s="92"/>
      <c r="M34" s="92"/>
      <c r="N34" s="29"/>
      <c r="O34" s="29"/>
      <c r="S34" s="29"/>
      <c r="X34" s="29"/>
    </row>
    <row r="35" spans="2:25" ht="12" customHeight="1" x14ac:dyDescent="0.25">
      <c r="B35" s="74"/>
      <c r="C35" s="91"/>
      <c r="D35" s="79"/>
      <c r="E35" s="76"/>
      <c r="F35" s="77"/>
      <c r="G35" s="92"/>
      <c r="H35" s="92"/>
      <c r="I35" s="92"/>
      <c r="J35" s="92"/>
      <c r="K35" s="92"/>
      <c r="L35" s="92"/>
      <c r="M35" s="92"/>
      <c r="N35" s="29"/>
      <c r="O35" s="29"/>
      <c r="S35" s="29"/>
      <c r="X35" s="29"/>
    </row>
    <row r="36" spans="2:25" ht="12" customHeight="1" x14ac:dyDescent="0.25">
      <c r="B36" s="79"/>
      <c r="C36" s="91"/>
      <c r="D36" s="79"/>
      <c r="E36" s="76"/>
      <c r="F36" s="77"/>
      <c r="G36" s="92"/>
      <c r="H36" s="92"/>
      <c r="I36" s="92"/>
      <c r="J36" s="92"/>
      <c r="K36" s="92"/>
      <c r="L36" s="92"/>
      <c r="M36" s="92"/>
      <c r="N36" s="29"/>
      <c r="O36" s="29"/>
      <c r="S36" s="29"/>
      <c r="X36" s="29"/>
    </row>
    <row r="37" spans="2:25" ht="12" customHeight="1" x14ac:dyDescent="0.25">
      <c r="B37" s="79"/>
      <c r="C37" s="91"/>
      <c r="D37" s="79"/>
      <c r="E37" s="76"/>
      <c r="F37" s="77"/>
      <c r="G37" s="92"/>
      <c r="H37" s="92"/>
      <c r="I37" s="92"/>
      <c r="J37" s="92"/>
      <c r="K37" s="92"/>
      <c r="L37" s="92"/>
      <c r="M37" s="92"/>
      <c r="N37" s="29"/>
      <c r="O37" s="29"/>
      <c r="P37" s="30"/>
      <c r="Q37" s="30"/>
      <c r="R37" s="30"/>
      <c r="S37" s="30"/>
      <c r="T37" s="30"/>
      <c r="U37" s="104"/>
      <c r="V37" s="30"/>
      <c r="W37" s="30"/>
      <c r="X37" s="30"/>
    </row>
    <row r="38" spans="2:25" ht="12" customHeight="1" x14ac:dyDescent="0.25">
      <c r="B38" s="79"/>
      <c r="C38" s="91"/>
      <c r="D38" s="79"/>
      <c r="E38" s="102"/>
      <c r="F38" s="103"/>
      <c r="G38" s="92"/>
      <c r="H38" s="92"/>
      <c r="I38" s="92"/>
      <c r="J38" s="92"/>
      <c r="K38" s="92"/>
      <c r="L38" s="92"/>
      <c r="M38" s="92"/>
      <c r="N38" s="29"/>
      <c r="O38" s="29"/>
      <c r="P38" s="30"/>
      <c r="Q38" s="30"/>
      <c r="R38" s="30"/>
      <c r="S38" s="30"/>
      <c r="T38" s="30"/>
      <c r="U38" s="104"/>
      <c r="V38" s="30"/>
      <c r="W38" s="30"/>
      <c r="X38" s="30"/>
    </row>
    <row r="39" spans="2:25" ht="12" customHeight="1" x14ac:dyDescent="0.25">
      <c r="B39" s="74"/>
      <c r="C39" s="91"/>
      <c r="D39" s="79"/>
      <c r="E39" s="76"/>
      <c r="F39" s="77"/>
      <c r="G39" s="92"/>
      <c r="H39" s="92"/>
      <c r="I39" s="92"/>
      <c r="J39" s="92"/>
      <c r="K39" s="92"/>
      <c r="L39" s="92"/>
      <c r="M39" s="92"/>
      <c r="N39" s="30"/>
      <c r="O39" s="30"/>
      <c r="P39" s="30"/>
      <c r="Q39" s="30"/>
      <c r="R39" s="30"/>
      <c r="S39" s="30"/>
      <c r="T39" s="30"/>
      <c r="U39" s="104"/>
      <c r="V39" s="30"/>
      <c r="W39" s="30"/>
      <c r="X39" s="30"/>
    </row>
    <row r="40" spans="2:25" ht="12" customHeight="1" x14ac:dyDescent="0.25">
      <c r="B40" s="79"/>
      <c r="C40" s="79"/>
      <c r="D40" s="79"/>
      <c r="E40" s="79"/>
      <c r="F40" s="77"/>
      <c r="G40" s="79"/>
      <c r="H40" s="79"/>
      <c r="I40" s="79"/>
      <c r="J40" s="79"/>
      <c r="K40" s="79"/>
      <c r="L40" s="92"/>
      <c r="M40" s="92"/>
      <c r="N40" s="30"/>
      <c r="O40" s="30"/>
      <c r="P40" s="30"/>
      <c r="Q40" s="30"/>
      <c r="R40" s="30"/>
      <c r="S40" s="30"/>
      <c r="T40" s="30"/>
      <c r="U40" s="104"/>
      <c r="V40" s="30"/>
      <c r="W40" s="30"/>
      <c r="X40" s="30"/>
      <c r="Y40" s="105"/>
    </row>
    <row r="41" spans="2:25" ht="12" customHeight="1" x14ac:dyDescent="0.25">
      <c r="B41" s="79"/>
      <c r="C41" s="79"/>
      <c r="D41" s="79"/>
      <c r="E41" s="79"/>
      <c r="F41" s="77"/>
      <c r="G41" s="79"/>
      <c r="H41" s="79"/>
      <c r="I41" s="79"/>
      <c r="J41" s="79"/>
      <c r="K41" s="79"/>
      <c r="L41" s="29"/>
      <c r="M41" s="29"/>
      <c r="N41" s="30"/>
      <c r="O41" s="30"/>
      <c r="P41" s="30"/>
      <c r="Q41" s="30"/>
      <c r="R41" s="30"/>
      <c r="S41" s="30"/>
      <c r="T41" s="30"/>
      <c r="U41" s="104"/>
      <c r="V41" s="30"/>
      <c r="W41" s="30"/>
      <c r="X41" s="30"/>
      <c r="Y41" s="30"/>
    </row>
    <row r="42" spans="2:25" ht="12" customHeight="1" x14ac:dyDescent="0.25">
      <c r="B42" s="79"/>
      <c r="C42" s="79"/>
      <c r="D42" s="79"/>
      <c r="E42" s="79"/>
      <c r="F42" s="77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105"/>
      <c r="T42" s="30" t="s">
        <v>63</v>
      </c>
      <c r="U42" s="77" t="s">
        <v>63</v>
      </c>
      <c r="V42" s="79"/>
      <c r="W42" s="97"/>
      <c r="X42" s="105"/>
      <c r="Y42" s="30"/>
    </row>
    <row r="43" spans="2:25" ht="12" customHeight="1" x14ac:dyDescent="0.25">
      <c r="B43" s="79"/>
      <c r="C43" s="79"/>
      <c r="D43" s="79"/>
      <c r="E43" s="79"/>
      <c r="F43" s="77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105"/>
      <c r="T43" s="30"/>
      <c r="U43" s="77"/>
      <c r="V43" s="79"/>
      <c r="W43" s="97"/>
      <c r="X43" s="105"/>
      <c r="Y43" s="30"/>
    </row>
    <row r="44" spans="2:25" ht="12" customHeight="1" x14ac:dyDescent="0.25">
      <c r="B44" s="79"/>
      <c r="C44" s="79"/>
      <c r="D44" s="79"/>
      <c r="E44" s="79"/>
      <c r="F44" s="77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105"/>
      <c r="T44" s="30"/>
      <c r="U44" s="77"/>
      <c r="V44" s="79"/>
      <c r="W44" s="97"/>
      <c r="X44" s="105"/>
      <c r="Y44" s="30"/>
    </row>
    <row r="45" spans="2:25" ht="12" customHeight="1" x14ac:dyDescent="0.25">
      <c r="B45" s="79"/>
      <c r="C45" s="79"/>
      <c r="D45" s="79"/>
      <c r="E45" s="79"/>
      <c r="F45" s="77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105"/>
      <c r="T45" s="30"/>
      <c r="U45" s="77"/>
      <c r="V45" s="79"/>
      <c r="W45" s="97"/>
      <c r="X45" s="105"/>
      <c r="Y45" s="30"/>
    </row>
    <row r="46" spans="2:25" ht="12" customHeight="1" x14ac:dyDescent="0.25">
      <c r="B46" s="79"/>
      <c r="C46" s="79"/>
      <c r="D46" s="79"/>
      <c r="E46" s="79"/>
      <c r="F46" s="77"/>
      <c r="G46" s="79"/>
      <c r="H46" s="79"/>
      <c r="I46" s="79"/>
      <c r="J46" s="79"/>
      <c r="K46" s="79"/>
      <c r="L46" s="79"/>
      <c r="M46" s="79"/>
      <c r="N46" s="79"/>
      <c r="O46" s="79"/>
      <c r="P46" s="97"/>
      <c r="Q46" s="97"/>
      <c r="R46" s="97"/>
      <c r="S46" s="105"/>
      <c r="T46" s="30"/>
      <c r="V46" s="79"/>
      <c r="W46" s="97"/>
      <c r="X46" s="105"/>
      <c r="Y46" s="30"/>
    </row>
    <row r="47" spans="2:25" ht="12.75" customHeight="1" x14ac:dyDescent="0.25">
      <c r="P47" s="97"/>
      <c r="Q47" s="97"/>
      <c r="R47" s="97"/>
      <c r="S47" s="105"/>
      <c r="T47" s="30"/>
      <c r="V47" s="79"/>
      <c r="W47" s="97"/>
      <c r="X47" s="105"/>
      <c r="Y47" s="30"/>
    </row>
    <row r="48" spans="2:25" ht="12.75" customHeight="1" x14ac:dyDescent="0.25">
      <c r="P48" s="97"/>
      <c r="Q48" s="97"/>
      <c r="R48" s="97"/>
      <c r="S48" s="105"/>
      <c r="T48" s="30"/>
      <c r="V48" s="79"/>
      <c r="W48" s="97"/>
      <c r="X48" s="105"/>
      <c r="Y48" s="30"/>
    </row>
    <row r="49" spans="16:25" ht="12.75" customHeight="1" x14ac:dyDescent="0.25">
      <c r="P49" s="97"/>
      <c r="Q49" s="97"/>
      <c r="R49" s="97"/>
      <c r="S49" s="105"/>
      <c r="T49" s="30"/>
      <c r="V49" s="79"/>
      <c r="W49" s="97"/>
      <c r="X49" s="105"/>
      <c r="Y49" s="30"/>
    </row>
    <row r="50" spans="16:25" ht="12.75" customHeight="1" x14ac:dyDescent="0.25">
      <c r="P50" s="97"/>
      <c r="Q50" s="97"/>
      <c r="R50" s="97"/>
      <c r="S50" s="105"/>
      <c r="T50" s="30"/>
      <c r="V50" s="79"/>
      <c r="W50" s="97"/>
      <c r="X50" s="105"/>
      <c r="Y50" s="30"/>
    </row>
    <row r="51" spans="16:25" ht="12.75" customHeight="1" x14ac:dyDescent="0.25">
      <c r="P51" s="97"/>
      <c r="Q51" s="97"/>
      <c r="R51" s="97"/>
      <c r="S51" s="105"/>
      <c r="T51" s="30"/>
      <c r="V51" s="79"/>
      <c r="W51" s="97"/>
      <c r="X51" s="105"/>
      <c r="Y51" s="30"/>
    </row>
    <row r="52" spans="16:25" ht="12.75" customHeight="1" x14ac:dyDescent="0.25">
      <c r="P52" s="97"/>
      <c r="Q52" s="97"/>
      <c r="R52" s="97"/>
      <c r="S52" s="105"/>
      <c r="T52" s="30"/>
      <c r="V52" s="79"/>
      <c r="W52" s="97"/>
      <c r="X52" s="105"/>
      <c r="Y52" s="30"/>
    </row>
    <row r="53" spans="16:25" ht="12.75" customHeight="1" x14ac:dyDescent="0.25">
      <c r="P53" s="97"/>
      <c r="Q53" s="97"/>
      <c r="R53" s="97"/>
      <c r="S53" s="105"/>
      <c r="T53" s="30"/>
      <c r="V53" s="79"/>
      <c r="W53" s="97"/>
      <c r="X53" s="105"/>
      <c r="Y53" s="30"/>
    </row>
    <row r="54" spans="16:25" ht="12.75" customHeight="1" x14ac:dyDescent="0.25">
      <c r="P54" s="97"/>
      <c r="Q54" s="97"/>
      <c r="R54" s="97"/>
      <c r="S54" s="105"/>
      <c r="T54" s="30"/>
      <c r="V54" s="79"/>
      <c r="W54" s="97"/>
      <c r="X54" s="105"/>
      <c r="Y54" s="30"/>
    </row>
    <row r="55" spans="16:25" ht="12.75" customHeight="1" x14ac:dyDescent="0.25">
      <c r="P55" s="97"/>
      <c r="Q55" s="97"/>
      <c r="R55" s="97"/>
      <c r="S55" s="105"/>
      <c r="T55" s="30"/>
      <c r="V55" s="79"/>
      <c r="W55" s="97"/>
      <c r="X55" s="105"/>
      <c r="Y55" s="30"/>
    </row>
    <row r="56" spans="16:25" ht="12.75" customHeight="1" x14ac:dyDescent="0.25">
      <c r="P56" s="97"/>
      <c r="Q56" s="97"/>
      <c r="R56" s="97"/>
      <c r="S56" s="105"/>
      <c r="T56" s="30"/>
      <c r="V56" s="79"/>
      <c r="W56" s="97"/>
      <c r="X56" s="105"/>
      <c r="Y56" s="30"/>
    </row>
    <row r="57" spans="16:25" ht="12.75" customHeight="1" x14ac:dyDescent="0.25">
      <c r="P57" s="97"/>
      <c r="Q57" s="97"/>
      <c r="R57" s="97"/>
      <c r="S57" s="105"/>
      <c r="T57" s="30"/>
      <c r="V57" s="79"/>
      <c r="W57" s="97"/>
      <c r="X57" s="105"/>
      <c r="Y57" s="30"/>
    </row>
    <row r="58" spans="16:25" ht="12.75" customHeight="1" x14ac:dyDescent="0.25">
      <c r="P58" s="97"/>
      <c r="Q58" s="97"/>
      <c r="R58" s="97"/>
      <c r="S58" s="105"/>
      <c r="T58" s="30"/>
      <c r="V58" s="79"/>
      <c r="W58" s="97"/>
      <c r="X58" s="105"/>
      <c r="Y58" s="30"/>
    </row>
    <row r="59" spans="16:25" ht="12.75" customHeight="1" x14ac:dyDescent="0.25">
      <c r="P59" s="97"/>
      <c r="Q59" s="97"/>
      <c r="R59" s="97"/>
      <c r="S59" s="105"/>
      <c r="T59" s="30"/>
      <c r="V59" s="79"/>
      <c r="W59" s="97"/>
      <c r="X59" s="105"/>
      <c r="Y59" s="30"/>
    </row>
    <row r="60" spans="16:25" ht="12.75" customHeight="1" x14ac:dyDescent="0.25">
      <c r="P60" s="97"/>
      <c r="Q60" s="97"/>
      <c r="R60" s="97"/>
      <c r="S60" s="105"/>
      <c r="T60" s="30"/>
      <c r="V60" s="79"/>
      <c r="W60" s="97"/>
      <c r="X60" s="105"/>
      <c r="Y60" s="30"/>
    </row>
    <row r="61" spans="16:25" ht="12.75" customHeight="1" x14ac:dyDescent="0.25">
      <c r="P61" s="97"/>
      <c r="Q61" s="97"/>
      <c r="R61" s="97"/>
      <c r="S61" s="105"/>
      <c r="T61" s="30"/>
      <c r="V61" s="79"/>
      <c r="W61" s="97"/>
      <c r="X61" s="105"/>
      <c r="Y61" s="30"/>
    </row>
    <row r="62" spans="16:25" ht="12.75" customHeight="1" x14ac:dyDescent="0.25">
      <c r="P62" s="97"/>
      <c r="Q62" s="97"/>
      <c r="R62" s="97"/>
      <c r="S62" s="105"/>
      <c r="T62" s="30"/>
      <c r="V62" s="79"/>
      <c r="W62" s="97"/>
      <c r="X62" s="105"/>
      <c r="Y62" s="30"/>
    </row>
    <row r="63" spans="16:25" ht="12.75" customHeight="1" x14ac:dyDescent="0.25">
      <c r="P63" s="97"/>
      <c r="Q63" s="97"/>
      <c r="R63" s="97"/>
      <c r="S63" s="105"/>
      <c r="T63" s="30"/>
      <c r="V63" s="79"/>
      <c r="W63" s="97"/>
      <c r="X63" s="105"/>
      <c r="Y63" s="30"/>
    </row>
    <row r="64" spans="16:25" ht="12.75" customHeight="1" x14ac:dyDescent="0.25">
      <c r="P64" s="97"/>
      <c r="Q64" s="97"/>
      <c r="R64" s="97"/>
      <c r="S64" s="105"/>
      <c r="T64" s="30"/>
      <c r="V64" s="79"/>
      <c r="W64" s="97"/>
      <c r="X64" s="105"/>
      <c r="Y64" s="30"/>
    </row>
    <row r="65" spans="16:25" ht="12.75" customHeight="1" x14ac:dyDescent="0.25">
      <c r="P65" s="97"/>
      <c r="Q65" s="97"/>
      <c r="R65" s="97"/>
      <c r="S65" s="105"/>
      <c r="T65" s="30"/>
      <c r="V65" s="79"/>
      <c r="W65" s="97"/>
      <c r="X65" s="105"/>
      <c r="Y65" s="30"/>
    </row>
    <row r="66" spans="16:25" ht="12.75" customHeight="1" x14ac:dyDescent="0.25">
      <c r="V66" s="79"/>
      <c r="W66" s="97"/>
    </row>
    <row r="67" spans="16:25" ht="12.75" customHeight="1" x14ac:dyDescent="0.25">
      <c r="V67" s="79"/>
      <c r="W67" s="97"/>
    </row>
    <row r="68" spans="16:25" ht="12.75" customHeight="1" x14ac:dyDescent="0.25">
      <c r="V68" s="79"/>
      <c r="W68" s="97"/>
    </row>
    <row r="69" spans="16:25" ht="12.75" customHeight="1" x14ac:dyDescent="0.25">
      <c r="V69" s="79"/>
      <c r="W69" s="97"/>
    </row>
    <row r="70" spans="16:25" ht="12.75" customHeight="1" x14ac:dyDescent="0.25">
      <c r="V70" s="79"/>
      <c r="W70" s="97"/>
    </row>
    <row r="71" spans="16:25" ht="12.75" customHeight="1" x14ac:dyDescent="0.25">
      <c r="V71" s="79"/>
      <c r="W71" s="97"/>
    </row>
    <row r="72" spans="16:25" ht="12.75" customHeight="1" x14ac:dyDescent="0.25">
      <c r="V72" s="79"/>
      <c r="W72" s="97"/>
    </row>
    <row r="73" spans="16:25" ht="12.75" customHeight="1" x14ac:dyDescent="0.25">
      <c r="V73" s="79"/>
      <c r="W73" s="97"/>
    </row>
  </sheetData>
  <mergeCells count="3">
    <mergeCell ref="B5:X6"/>
    <mergeCell ref="S7:X7"/>
    <mergeCell ref="S13:X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42B6A-C3CE-49FF-AC96-2C2F3AF4D800}">
  <sheetPr>
    <pageSetUpPr fitToPage="1"/>
  </sheetPr>
  <dimension ref="A1:T20"/>
  <sheetViews>
    <sheetView view="pageBreakPreview" zoomScale="60" zoomScaleNormal="100" workbookViewId="0">
      <selection activeCell="P4" sqref="P4"/>
    </sheetView>
  </sheetViews>
  <sheetFormatPr baseColWidth="10" defaultRowHeight="15" x14ac:dyDescent="0.25"/>
  <cols>
    <col min="1" max="2" width="9.140625" style="106" bestFit="1" customWidth="1"/>
    <col min="3" max="4" width="18.7109375" style="106" bestFit="1" customWidth="1"/>
    <col min="5" max="8" width="17.28515625" style="106" bestFit="1" customWidth="1"/>
    <col min="9" max="9" width="14.42578125" style="106" bestFit="1" customWidth="1"/>
    <col min="10" max="11" width="17.28515625" style="106" bestFit="1" customWidth="1"/>
    <col min="12" max="16" width="14.7109375" style="106" bestFit="1" customWidth="1"/>
    <col min="17" max="18" width="11.5703125" style="106" bestFit="1" customWidth="1"/>
    <col min="19" max="20" width="12" style="106" bestFit="1" customWidth="1"/>
    <col min="21" max="16384" width="11.42578125" style="106"/>
  </cols>
  <sheetData>
    <row r="1" spans="1:20" ht="22.5" customHeight="1" x14ac:dyDescent="0.25">
      <c r="A1" s="109" t="s">
        <v>90</v>
      </c>
      <c r="B1" s="110" t="s">
        <v>91</v>
      </c>
      <c r="C1" s="111">
        <v>1</v>
      </c>
      <c r="D1" s="112">
        <v>2</v>
      </c>
      <c r="E1" s="112">
        <v>3</v>
      </c>
      <c r="F1" s="112">
        <v>4</v>
      </c>
      <c r="G1" s="112">
        <v>5</v>
      </c>
      <c r="H1" s="112">
        <v>6</v>
      </c>
      <c r="I1" s="112">
        <v>7</v>
      </c>
      <c r="J1" s="112">
        <v>8</v>
      </c>
      <c r="K1" s="112">
        <v>9</v>
      </c>
      <c r="L1" s="112">
        <v>10</v>
      </c>
      <c r="M1" s="112">
        <v>11</v>
      </c>
      <c r="N1" s="112">
        <v>12</v>
      </c>
      <c r="O1" s="112">
        <v>13</v>
      </c>
      <c r="P1" s="112">
        <v>14</v>
      </c>
      <c r="Q1" s="112">
        <v>15</v>
      </c>
      <c r="R1" s="112">
        <v>16</v>
      </c>
      <c r="S1" s="112">
        <v>17</v>
      </c>
      <c r="T1" s="113">
        <v>18</v>
      </c>
    </row>
    <row r="2" spans="1:20" ht="22.5" customHeight="1" x14ac:dyDescent="0.25">
      <c r="A2" s="114">
        <v>0.54166666666666663</v>
      </c>
      <c r="B2" s="115">
        <v>0.56944444444444442</v>
      </c>
      <c r="C2" s="171" t="s">
        <v>71</v>
      </c>
      <c r="D2" s="174" t="s">
        <v>72</v>
      </c>
      <c r="E2" s="168" t="s">
        <v>66</v>
      </c>
      <c r="F2" s="168" t="s">
        <v>67</v>
      </c>
      <c r="G2" s="180" t="s">
        <v>64</v>
      </c>
      <c r="H2" s="180" t="s">
        <v>65</v>
      </c>
      <c r="I2" s="187" t="s">
        <v>75</v>
      </c>
      <c r="J2" s="187" t="s">
        <v>76</v>
      </c>
      <c r="K2" s="177" t="s">
        <v>77</v>
      </c>
      <c r="L2" s="181" t="s">
        <v>86</v>
      </c>
      <c r="M2" s="184" t="s">
        <v>87</v>
      </c>
      <c r="N2" s="120"/>
      <c r="O2" s="120"/>
      <c r="P2" s="120"/>
      <c r="Q2" s="120"/>
      <c r="R2" s="120"/>
      <c r="S2" s="120"/>
      <c r="T2" s="121"/>
    </row>
    <row r="3" spans="1:20" ht="22.5" customHeight="1" x14ac:dyDescent="0.25">
      <c r="A3" s="114">
        <v>0.56944444444444442</v>
      </c>
      <c r="B3" s="115">
        <v>0.59722222222222221</v>
      </c>
      <c r="C3" s="172"/>
      <c r="D3" s="175"/>
      <c r="E3" s="169"/>
      <c r="F3" s="169"/>
      <c r="G3" s="180"/>
      <c r="H3" s="180"/>
      <c r="I3" s="187"/>
      <c r="J3" s="187"/>
      <c r="K3" s="178"/>
      <c r="L3" s="182"/>
      <c r="M3" s="185"/>
      <c r="N3" s="120"/>
      <c r="O3" s="120"/>
      <c r="P3" s="120"/>
      <c r="Q3" s="120"/>
      <c r="R3" s="120"/>
      <c r="S3" s="120"/>
      <c r="T3" s="121"/>
    </row>
    <row r="4" spans="1:20" ht="22.5" customHeight="1" x14ac:dyDescent="0.25">
      <c r="A4" s="114">
        <v>0.59722222222222199</v>
      </c>
      <c r="B4" s="115">
        <v>0.625</v>
      </c>
      <c r="C4" s="172"/>
      <c r="D4" s="175"/>
      <c r="E4" s="169"/>
      <c r="F4" s="169"/>
      <c r="G4" s="180"/>
      <c r="H4" s="180"/>
      <c r="I4" s="187"/>
      <c r="J4" s="187"/>
      <c r="K4" s="178"/>
      <c r="L4" s="182"/>
      <c r="M4" s="185"/>
      <c r="N4" s="120"/>
      <c r="O4" s="120"/>
      <c r="P4" s="120"/>
      <c r="Q4" s="120"/>
      <c r="R4" s="120"/>
      <c r="S4" s="120"/>
      <c r="T4" s="121"/>
    </row>
    <row r="5" spans="1:20" ht="22.5" customHeight="1" x14ac:dyDescent="0.25">
      <c r="A5" s="114">
        <v>0.625</v>
      </c>
      <c r="B5" s="115">
        <v>0.65277777777777801</v>
      </c>
      <c r="C5" s="172"/>
      <c r="D5" s="175"/>
      <c r="E5" s="169"/>
      <c r="F5" s="169"/>
      <c r="G5" s="118" t="s">
        <v>81</v>
      </c>
      <c r="H5" s="118" t="s">
        <v>81</v>
      </c>
      <c r="I5" s="118" t="s">
        <v>81</v>
      </c>
      <c r="J5" s="128"/>
      <c r="K5" s="178"/>
      <c r="L5" s="182"/>
      <c r="M5" s="185"/>
      <c r="N5" s="120"/>
      <c r="O5" s="120"/>
      <c r="P5" s="120"/>
      <c r="Q5" s="120"/>
      <c r="R5" s="120"/>
      <c r="S5" s="120"/>
      <c r="T5" s="121"/>
    </row>
    <row r="6" spans="1:20" ht="22.5" customHeight="1" x14ac:dyDescent="0.25">
      <c r="A6" s="114">
        <v>0.65277777777777801</v>
      </c>
      <c r="B6" s="115">
        <v>0.68055555555555503</v>
      </c>
      <c r="C6" s="172"/>
      <c r="D6" s="175"/>
      <c r="E6" s="169"/>
      <c r="F6" s="169"/>
      <c r="G6" s="118" t="s">
        <v>82</v>
      </c>
      <c r="H6" s="118" t="s">
        <v>82</v>
      </c>
      <c r="I6" s="118" t="s">
        <v>82</v>
      </c>
      <c r="J6" s="128"/>
      <c r="K6" s="178"/>
      <c r="L6" s="182"/>
      <c r="M6" s="185"/>
      <c r="N6" s="120"/>
      <c r="O6" s="120"/>
      <c r="P6" s="120"/>
      <c r="Q6" s="120"/>
      <c r="R6" s="120"/>
      <c r="S6" s="120"/>
      <c r="T6" s="121"/>
    </row>
    <row r="7" spans="1:20" ht="22.5" customHeight="1" x14ac:dyDescent="0.25">
      <c r="A7" s="114">
        <v>0.68055555555555602</v>
      </c>
      <c r="B7" s="115">
        <v>0.70833333333333304</v>
      </c>
      <c r="C7" s="173"/>
      <c r="D7" s="176"/>
      <c r="E7" s="170"/>
      <c r="F7" s="170"/>
      <c r="G7" s="118" t="s">
        <v>83</v>
      </c>
      <c r="H7" s="118" t="s">
        <v>83</v>
      </c>
      <c r="I7" s="118" t="s">
        <v>83</v>
      </c>
      <c r="J7" s="128"/>
      <c r="K7" s="179"/>
      <c r="L7" s="183"/>
      <c r="M7" s="186"/>
      <c r="N7" s="120"/>
      <c r="O7" s="120"/>
      <c r="P7" s="120"/>
      <c r="Q7" s="120"/>
      <c r="R7" s="120"/>
      <c r="S7" s="120"/>
      <c r="T7" s="121"/>
    </row>
    <row r="8" spans="1:20" ht="22.5" customHeight="1" x14ac:dyDescent="0.25">
      <c r="A8" s="114">
        <v>0.70833333333333404</v>
      </c>
      <c r="B8" s="115">
        <v>0.73611111111111105</v>
      </c>
      <c r="C8" s="131" t="s">
        <v>88</v>
      </c>
      <c r="D8" s="132" t="s">
        <v>88</v>
      </c>
      <c r="E8" s="116" t="s">
        <v>73</v>
      </c>
      <c r="F8" s="116" t="s">
        <v>73</v>
      </c>
      <c r="G8" s="118" t="s">
        <v>84</v>
      </c>
      <c r="H8" s="118" t="s">
        <v>84</v>
      </c>
      <c r="I8" s="118" t="s">
        <v>84</v>
      </c>
      <c r="J8" s="117" t="s">
        <v>78</v>
      </c>
      <c r="K8" s="117" t="s">
        <v>78</v>
      </c>
      <c r="L8" s="119" t="s">
        <v>68</v>
      </c>
      <c r="M8" s="119" t="s">
        <v>68</v>
      </c>
      <c r="N8" s="119" t="s">
        <v>68</v>
      </c>
      <c r="O8" s="119" t="s">
        <v>68</v>
      </c>
      <c r="P8" s="120"/>
      <c r="Q8" s="120"/>
      <c r="R8" s="120"/>
      <c r="S8" s="120"/>
      <c r="T8" s="121"/>
    </row>
    <row r="9" spans="1:20" ht="22.5" customHeight="1" thickBot="1" x14ac:dyDescent="0.3">
      <c r="A9" s="114">
        <v>0.73611111111111205</v>
      </c>
      <c r="B9" s="115">
        <v>0.76388888888888895</v>
      </c>
      <c r="C9" s="122" t="s">
        <v>74</v>
      </c>
      <c r="D9" s="132" t="s">
        <v>89</v>
      </c>
      <c r="E9" s="119" t="s">
        <v>69</v>
      </c>
      <c r="F9" s="119" t="s">
        <v>69</v>
      </c>
      <c r="G9" s="125" t="s">
        <v>85</v>
      </c>
      <c r="H9" s="125" t="s">
        <v>85</v>
      </c>
      <c r="I9" s="125" t="s">
        <v>85</v>
      </c>
      <c r="J9" s="117" t="s">
        <v>79</v>
      </c>
      <c r="K9" s="117" t="s">
        <v>79</v>
      </c>
      <c r="L9" s="120"/>
      <c r="M9" s="120"/>
      <c r="N9" s="120"/>
      <c r="O9" s="120"/>
      <c r="P9" s="120"/>
      <c r="Q9" s="120"/>
      <c r="R9" s="120"/>
      <c r="S9" s="120"/>
      <c r="T9" s="121"/>
    </row>
    <row r="10" spans="1:20" ht="22.5" customHeight="1" thickBot="1" x14ac:dyDescent="0.3">
      <c r="A10" s="123">
        <v>0.76388888888888895</v>
      </c>
      <c r="B10" s="124">
        <v>0.79166666666666596</v>
      </c>
      <c r="C10" s="129" t="s">
        <v>70</v>
      </c>
      <c r="D10" s="130" t="s">
        <v>80</v>
      </c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7"/>
    </row>
    <row r="11" spans="1:20" x14ac:dyDescent="0.25">
      <c r="C11" s="107"/>
      <c r="D11" s="107"/>
      <c r="E11" s="107"/>
      <c r="F11" s="107"/>
      <c r="G11" s="108"/>
      <c r="H11" s="108"/>
      <c r="I11" s="108"/>
      <c r="J11" s="107"/>
      <c r="K11" s="107"/>
      <c r="L11" s="107"/>
      <c r="M11" s="108"/>
    </row>
    <row r="12" spans="1:20" x14ac:dyDescent="0.25">
      <c r="C12" s="107"/>
      <c r="D12" s="107"/>
      <c r="E12" s="107"/>
      <c r="F12" s="107"/>
      <c r="G12" s="108"/>
      <c r="H12" s="108"/>
      <c r="I12" s="108"/>
      <c r="J12" s="107"/>
      <c r="K12" s="107"/>
      <c r="L12" s="107"/>
      <c r="M12" s="108"/>
    </row>
    <row r="13" spans="1:20" x14ac:dyDescent="0.25">
      <c r="C13" s="107"/>
      <c r="D13" s="107"/>
      <c r="E13" s="108"/>
      <c r="F13" s="108"/>
      <c r="G13" s="108"/>
      <c r="H13" s="108"/>
      <c r="I13" s="108"/>
      <c r="J13" s="107"/>
      <c r="K13" s="107"/>
      <c r="L13" s="107"/>
      <c r="M13" s="108"/>
    </row>
    <row r="14" spans="1:20" x14ac:dyDescent="0.25">
      <c r="C14" s="107"/>
      <c r="F14" s="108"/>
      <c r="I14" s="108"/>
      <c r="J14" s="107"/>
      <c r="K14" s="107"/>
      <c r="L14" s="107"/>
      <c r="M14" s="108"/>
    </row>
    <row r="15" spans="1:20" x14ac:dyDescent="0.25">
      <c r="C15" s="108"/>
      <c r="F15" s="108"/>
      <c r="I15" s="108"/>
      <c r="J15" s="107"/>
      <c r="K15" s="107"/>
      <c r="L15" s="107"/>
      <c r="M15" s="108"/>
    </row>
    <row r="16" spans="1:20" x14ac:dyDescent="0.25">
      <c r="C16" s="108"/>
      <c r="F16" s="108"/>
      <c r="G16" s="108"/>
      <c r="H16" s="108"/>
      <c r="I16" s="108"/>
      <c r="J16" s="108"/>
      <c r="K16" s="108"/>
      <c r="L16" s="108"/>
      <c r="M16" s="108"/>
    </row>
    <row r="17" spans="3:13" x14ac:dyDescent="0.25">
      <c r="C17" s="108"/>
      <c r="F17" s="108"/>
      <c r="G17" s="108"/>
      <c r="H17" s="108"/>
      <c r="I17" s="108"/>
      <c r="J17" s="108"/>
      <c r="K17" s="108"/>
      <c r="L17" s="108"/>
      <c r="M17" s="108"/>
    </row>
    <row r="18" spans="3:13" x14ac:dyDescent="0.25">
      <c r="C18" s="108"/>
      <c r="F18" s="108"/>
      <c r="G18" s="108"/>
      <c r="H18" s="108"/>
      <c r="I18" s="108"/>
      <c r="J18" s="108"/>
      <c r="K18" s="108"/>
      <c r="L18" s="108"/>
      <c r="M18" s="108"/>
    </row>
    <row r="19" spans="3:13" x14ac:dyDescent="0.25">
      <c r="C19" s="108"/>
      <c r="F19" s="108"/>
      <c r="G19" s="108"/>
      <c r="H19" s="108"/>
      <c r="I19" s="108"/>
      <c r="J19" s="108"/>
      <c r="K19" s="108"/>
      <c r="L19" s="108"/>
      <c r="M19" s="108"/>
    </row>
    <row r="20" spans="3:13" x14ac:dyDescent="0.25"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</row>
  </sheetData>
  <mergeCells count="11">
    <mergeCell ref="L2:L7"/>
    <mergeCell ref="M2:M7"/>
    <mergeCell ref="I2:I4"/>
    <mergeCell ref="J2:J4"/>
    <mergeCell ref="E2:E7"/>
    <mergeCell ref="F2:F7"/>
    <mergeCell ref="C2:C7"/>
    <mergeCell ref="D2:D7"/>
    <mergeCell ref="K2:K7"/>
    <mergeCell ref="G2:G4"/>
    <mergeCell ref="H2:H4"/>
  </mergeCells>
  <phoneticPr fontId="115" type="noConversion"/>
  <pageMargins left="0.7" right="0.7" top="0.75" bottom="0.75" header="0.3" footer="0.3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Inscripcion</vt:lpstr>
      <vt:lpstr>Grupo 1 (A) (2)</vt:lpstr>
      <vt:lpstr>Grupo 2 (B)N</vt:lpstr>
      <vt:lpstr>Rifa</vt:lpstr>
      <vt:lpstr>Llave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cp:lastPrinted>2021-03-04T17:16:44Z</cp:lastPrinted>
  <dcterms:created xsi:type="dcterms:W3CDTF">2021-03-04T00:34:30Z</dcterms:created>
  <dcterms:modified xsi:type="dcterms:W3CDTF">2021-03-05T14:39:35Z</dcterms:modified>
</cp:coreProperties>
</file>